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srobertoteixeiranetto/Documents/Democracia/Eleicoes_2018/"/>
    </mc:Choice>
  </mc:AlternateContent>
  <xr:revisionPtr revIDLastSave="0" documentId="13_ncr:1_{67ECA61E-69F9-5140-811A-6FB119FFE2F1}" xr6:coauthVersionLast="47" xr6:coauthVersionMax="47" xr10:uidLastSave="{00000000-0000-0000-0000-000000000000}"/>
  <bookViews>
    <workbookView xWindow="0" yWindow="500" windowWidth="28800" windowHeight="16800" xr2:uid="{D60634B8-8686-5644-9EA7-7D0FCBA96CA1}"/>
  </bookViews>
  <sheets>
    <sheet name="DDGraf" sheetId="6" r:id="rId1"/>
    <sheet name="Resumo DD" sheetId="4" r:id="rId2"/>
    <sheet name="TSE_DD" sheetId="1" r:id="rId3"/>
    <sheet name="DFGraf" sheetId="7" r:id="rId4"/>
    <sheet name="Resumo DF" sheetId="3" r:id="rId5"/>
    <sheet name="TSE_DF" sheetId="2" r:id="rId6"/>
  </sheets>
  <externalReferences>
    <externalReference r:id="rId7"/>
  </externalReferences>
  <definedNames>
    <definedName name="_xlnm._FilterDatabase" localSheetId="5" hidden="1">TSE_DF!$A$34:$M$34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" l="1"/>
  <c r="B26" i="3"/>
  <c r="A43" i="3"/>
  <c r="A40" i="3"/>
  <c r="A39" i="3"/>
  <c r="A43" i="4"/>
  <c r="A40" i="4"/>
  <c r="A39" i="4"/>
  <c r="A41" i="4"/>
  <c r="B33" i="4"/>
  <c r="B26" i="4"/>
  <c r="A13" i="4"/>
  <c r="B15" i="4"/>
  <c r="G15" i="4" s="1"/>
  <c r="B13" i="4"/>
  <c r="B12" i="4"/>
  <c r="B9" i="4"/>
  <c r="B8" i="4"/>
  <c r="B7" i="4"/>
  <c r="B47" i="4" s="1"/>
  <c r="B6" i="4"/>
  <c r="B5" i="4"/>
  <c r="B4" i="4"/>
  <c r="B3" i="4"/>
  <c r="B2" i="4"/>
  <c r="A5" i="4"/>
  <c r="A4" i="4"/>
  <c r="A3" i="4"/>
  <c r="A2" i="4"/>
  <c r="A1" i="4"/>
  <c r="G17" i="4"/>
  <c r="G13" i="4"/>
  <c r="D23" i="1"/>
  <c r="I27" i="1" s="1"/>
  <c r="D22" i="1"/>
  <c r="D21" i="1"/>
  <c r="D19" i="1"/>
  <c r="I25" i="1" s="1"/>
  <c r="D18" i="1"/>
  <c r="D16" i="1"/>
  <c r="D15" i="1"/>
  <c r="D12" i="1"/>
  <c r="D31" i="1"/>
  <c r="D30" i="1"/>
  <c r="I21" i="1" s="1"/>
  <c r="D29" i="1"/>
  <c r="D28" i="1"/>
  <c r="D27" i="1"/>
  <c r="J28" i="1"/>
  <c r="J30" i="1" s="1"/>
  <c r="I26" i="1"/>
  <c r="I24" i="1"/>
  <c r="G20" i="1"/>
  <c r="G21" i="1" s="1"/>
  <c r="G19" i="1"/>
  <c r="G18" i="1"/>
  <c r="G17" i="1"/>
  <c r="C4" i="1"/>
  <c r="C3" i="1"/>
  <c r="C1" i="1"/>
  <c r="C29" i="1"/>
  <c r="C28" i="1"/>
  <c r="H58" i="1"/>
  <c r="H4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35" i="1"/>
  <c r="C24" i="1"/>
  <c r="D24" i="1"/>
  <c r="B33" i="1"/>
  <c r="C5" i="1" s="1"/>
  <c r="C30" i="1"/>
  <c r="C31" i="1" s="1"/>
  <c r="I23" i="1" s="1"/>
  <c r="B29" i="1"/>
  <c r="B30" i="1" s="1"/>
  <c r="D25" i="1" s="1"/>
  <c r="C26" i="1"/>
  <c r="B15" i="3"/>
  <c r="G15" i="3" s="1"/>
  <c r="B13" i="3"/>
  <c r="B16" i="3" s="1"/>
  <c r="E16" i="3" s="1"/>
  <c r="G16" i="3" s="1"/>
  <c r="B12" i="3"/>
  <c r="B9" i="3"/>
  <c r="B8" i="3"/>
  <c r="B7" i="3"/>
  <c r="B6" i="3"/>
  <c r="B5" i="3"/>
  <c r="B3" i="3"/>
  <c r="B4" i="3"/>
  <c r="B2" i="3"/>
  <c r="A13" i="3"/>
  <c r="A5" i="3"/>
  <c r="A4" i="3"/>
  <c r="A3" i="3"/>
  <c r="A2" i="3"/>
  <c r="A1" i="3"/>
  <c r="G17" i="3"/>
  <c r="C17" i="3"/>
  <c r="G13" i="3"/>
  <c r="C4" i="2"/>
  <c r="C3" i="2"/>
  <c r="C5" i="2"/>
  <c r="C1" i="2"/>
  <c r="D25" i="2"/>
  <c r="D24" i="2"/>
  <c r="D23" i="2"/>
  <c r="I27" i="2" s="1"/>
  <c r="D22" i="2"/>
  <c r="D21" i="2"/>
  <c r="D19" i="2"/>
  <c r="I25" i="2" s="1"/>
  <c r="D18" i="2"/>
  <c r="I26" i="2" s="1"/>
  <c r="D16" i="2"/>
  <c r="D15" i="2"/>
  <c r="D12" i="2"/>
  <c r="C29" i="2"/>
  <c r="C28" i="2"/>
  <c r="J28" i="2"/>
  <c r="J30" i="2" s="1"/>
  <c r="K26" i="2"/>
  <c r="I24" i="2"/>
  <c r="G20" i="2"/>
  <c r="G19" i="2"/>
  <c r="G18" i="2"/>
  <c r="G17" i="2"/>
  <c r="G21" i="2" s="1"/>
  <c r="B16" i="4" l="1"/>
  <c r="E16" i="4" s="1"/>
  <c r="G16" i="4" s="1"/>
  <c r="B10" i="4"/>
  <c r="C8" i="4" s="1"/>
  <c r="B14" i="4"/>
  <c r="B48" i="4" s="1"/>
  <c r="C17" i="4"/>
  <c r="B24" i="4"/>
  <c r="B25" i="4" s="1"/>
  <c r="I28" i="1"/>
  <c r="I30" i="1"/>
  <c r="B10" i="3"/>
  <c r="C5" i="3" s="1"/>
  <c r="C12" i="3"/>
  <c r="G12" i="3"/>
  <c r="C8" i="3"/>
  <c r="B14" i="3"/>
  <c r="B24" i="3"/>
  <c r="B25" i="3" s="1"/>
  <c r="B47" i="3"/>
  <c r="G12" i="4" l="1"/>
  <c r="B22" i="4"/>
  <c r="C22" i="4" s="1"/>
  <c r="C3" i="4"/>
  <c r="C10" i="4"/>
  <c r="C6" i="4"/>
  <c r="C4" i="4"/>
  <c r="C12" i="4"/>
  <c r="C7" i="4"/>
  <c r="C5" i="4"/>
  <c r="C2" i="4"/>
  <c r="C9" i="4"/>
  <c r="B30" i="4"/>
  <c r="B32" i="4"/>
  <c r="E14" i="4"/>
  <c r="G14" i="4"/>
  <c r="C7" i="3"/>
  <c r="C10" i="3"/>
  <c r="C6" i="3"/>
  <c r="C4" i="3"/>
  <c r="B22" i="3"/>
  <c r="C22" i="3" s="1"/>
  <c r="C9" i="3"/>
  <c r="C2" i="3"/>
  <c r="C3" i="3"/>
  <c r="G14" i="3"/>
  <c r="B32" i="3"/>
  <c r="E14" i="3"/>
  <c r="G20" i="3"/>
  <c r="B49" i="3"/>
  <c r="B48" i="3"/>
  <c r="B27" i="3"/>
  <c r="B28" i="3" s="1"/>
  <c r="B30" i="3"/>
  <c r="D4" i="4" l="1"/>
  <c r="D9" i="4" s="1"/>
  <c r="G20" i="4"/>
  <c r="A42" i="4"/>
  <c r="B37" i="4"/>
  <c r="B34" i="4"/>
  <c r="B35" i="4" s="1"/>
  <c r="B36" i="4" s="1"/>
  <c r="C36" i="4" s="1"/>
  <c r="B49" i="4"/>
  <c r="D4" i="3"/>
  <c r="D9" i="3"/>
  <c r="B29" i="3"/>
  <c r="C29" i="3" s="1"/>
  <c r="A42" i="3"/>
  <c r="B37" i="3"/>
  <c r="B34" i="3"/>
  <c r="B35" i="3" s="1"/>
  <c r="B36" i="3" s="1"/>
  <c r="C36" i="3" s="1"/>
  <c r="A41" i="3" s="1"/>
  <c r="H42" i="2" l="1"/>
  <c r="H37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35" i="2"/>
  <c r="B33" i="2"/>
  <c r="D29" i="2"/>
  <c r="D28" i="2"/>
  <c r="B29" i="2"/>
  <c r="C30" i="2"/>
  <c r="C31" i="2" s="1"/>
  <c r="D31" i="2" s="1"/>
  <c r="I23" i="2" s="1"/>
  <c r="I28" i="2" s="1"/>
  <c r="C26" i="2"/>
  <c r="C24" i="2"/>
  <c r="B30" i="2" l="1"/>
  <c r="D27" i="2"/>
  <c r="D30" i="2" s="1"/>
  <c r="I21" i="2" s="1"/>
  <c r="I30" i="2" s="1"/>
  <c r="B27" i="4"/>
  <c r="B28" i="4"/>
  <c r="B29" i="4" s="1"/>
  <c r="C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Roberto Teixeira Netto</author>
  </authors>
  <commentList>
    <comment ref="I34" authorId="0" shapeId="0" xr:uid="{9C22B3B5-734C-C14C-8652-0E884004FACD}">
      <text>
        <r>
          <rPr>
            <b/>
            <sz val="9"/>
            <color rgb="FF000000"/>
            <rFont val="Calibri"/>
            <family val="2"/>
          </rPr>
          <t>Carlos Roberto Teixeira Netto: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Só dos eleitos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Roberto Teixeira Netto</author>
  </authors>
  <commentList>
    <comment ref="I34" authorId="0" shapeId="0" xr:uid="{CCCEA035-8A59-6F48-813B-11F5CE015335}">
      <text>
        <r>
          <rPr>
            <b/>
            <sz val="9"/>
            <color rgb="FF000000"/>
            <rFont val="Calibri"/>
            <family val="2"/>
          </rPr>
          <t>Carlos Roberto Teixeira Netto: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Só dos eleitos</t>
        </r>
      </text>
    </comment>
  </commentList>
</comments>
</file>

<file path=xl/sharedStrings.xml><?xml version="1.0" encoding="utf-8"?>
<sst xmlns="http://schemas.openxmlformats.org/spreadsheetml/2006/main" count="2590" uniqueCount="1370">
  <si>
    <t>TSE - Divweb</t>
  </si>
  <si>
    <t xml:space="preserve"> </t>
  </si>
  <si>
    <t>Divulgação de Resultados de Eleições</t>
  </si>
  <si>
    <t xml:space="preserve">  </t>
  </si>
  <si>
    <t xml:space="preserve"> Eleição Ordinária Estadual - 2018 - 1º Turno</t>
  </si>
  <si>
    <t xml:space="preserve"> DF</t>
  </si>
  <si>
    <t xml:space="preserve"> DEPUTADO FEDERAL</t>
  </si>
  <si>
    <t xml:space="preserve"> DEPUTADO DISTRITAL</t>
  </si>
  <si>
    <t>RESULTADO SUJEITO A ALTERAÇÃO</t>
  </si>
  <si>
    <t>Atualizado em: 19/12/2018 14:55:42</t>
  </si>
  <si>
    <t xml:space="preserve"> Seções</t>
  </si>
  <si>
    <t xml:space="preserve"> Totalizadas</t>
  </si>
  <si>
    <t xml:space="preserve">6.732 (100,00%) </t>
  </si>
  <si>
    <t xml:space="preserve"> Não Totalizadas</t>
  </si>
  <si>
    <t xml:space="preserve">0 (0,00%) </t>
  </si>
  <si>
    <t xml:space="preserve"> Eleitorado</t>
  </si>
  <si>
    <t xml:space="preserve"> Não Apurado</t>
  </si>
  <si>
    <t xml:space="preserve"> Apurado</t>
  </si>
  <si>
    <t xml:space="preserve">2.081.218 (100,00%) </t>
  </si>
  <si>
    <t xml:space="preserve"> Abstenção</t>
  </si>
  <si>
    <t xml:space="preserve">389.826 (18,73%) </t>
  </si>
  <si>
    <t xml:space="preserve"> Comparecimento</t>
  </si>
  <si>
    <t xml:space="preserve">1.691.392 (81,27%) </t>
  </si>
  <si>
    <t xml:space="preserve"> Votos</t>
  </si>
  <si>
    <t xml:space="preserve"> Brancos</t>
  </si>
  <si>
    <t xml:space="preserve">87.589 (5,18%) </t>
  </si>
  <si>
    <t xml:space="preserve"> Nulos</t>
  </si>
  <si>
    <t xml:space="preserve">90.030 (5,32%) </t>
  </si>
  <si>
    <t xml:space="preserve"> Pendentes</t>
  </si>
  <si>
    <t xml:space="preserve"> Votos Válidos</t>
  </si>
  <si>
    <t xml:space="preserve">1.513.773 (89,50%) </t>
  </si>
  <si>
    <t xml:space="preserve"> Nominais</t>
  </si>
  <si>
    <t xml:space="preserve">1.432.641 (94,64%) </t>
  </si>
  <si>
    <t xml:space="preserve"> De Legenda</t>
  </si>
  <si>
    <t xml:space="preserve">81.132 (5,36%) </t>
  </si>
  <si>
    <t xml:space="preserve"> Sequencial  </t>
  </si>
  <si>
    <t xml:space="preserve"> Número</t>
  </si>
  <si>
    <t xml:space="preserve"> Nome</t>
  </si>
  <si>
    <t xml:space="preserve"> Partido/Coligação</t>
  </si>
  <si>
    <t xml:space="preserve">Votos </t>
  </si>
  <si>
    <t xml:space="preserve">% Válidos </t>
  </si>
  <si>
    <t xml:space="preserve"> * 1</t>
  </si>
  <si>
    <t xml:space="preserve"> MARTINS MACHADO</t>
  </si>
  <si>
    <t xml:space="preserve"> PRB - PRB / SOLIDARIEDADE</t>
  </si>
  <si>
    <t xml:space="preserve"> * 2</t>
  </si>
  <si>
    <t xml:space="preserve"> DELEGADO FERNANDO FERNANDES</t>
  </si>
  <si>
    <t xml:space="preserve"> PROS</t>
  </si>
  <si>
    <t xml:space="preserve"> * 3</t>
  </si>
  <si>
    <t xml:space="preserve"> PROFESSOR REGINALDO VERAS</t>
  </si>
  <si>
    <t xml:space="preserve"> PDT - PDT / PV</t>
  </si>
  <si>
    <t xml:space="preserve"> * 4</t>
  </si>
  <si>
    <t xml:space="preserve"> RAFAEL PRUDENTE</t>
  </si>
  <si>
    <t xml:space="preserve"> MDB</t>
  </si>
  <si>
    <t xml:space="preserve"> * 5</t>
  </si>
  <si>
    <t xml:space="preserve"> DELMASSO</t>
  </si>
  <si>
    <t xml:space="preserve"> * 6</t>
  </si>
  <si>
    <t xml:space="preserve"> CHICO VIGILANTE</t>
  </si>
  <si>
    <t xml:space="preserve"> PT</t>
  </si>
  <si>
    <t xml:space="preserve"> * 7</t>
  </si>
  <si>
    <t xml:space="preserve"> ROBÉRIO NEGREIROS</t>
  </si>
  <si>
    <t xml:space="preserve"> PSD - PSD / PODE</t>
  </si>
  <si>
    <t xml:space="preserve"> * 8</t>
  </si>
  <si>
    <t xml:space="preserve"> AGACIEL MAIA</t>
  </si>
  <si>
    <t xml:space="preserve"> PR</t>
  </si>
  <si>
    <t xml:space="preserve"> * 9</t>
  </si>
  <si>
    <t xml:space="preserve"> JOSÉ GOMES</t>
  </si>
  <si>
    <t xml:space="preserve"> PSB</t>
  </si>
  <si>
    <t xml:space="preserve"> * 10</t>
  </si>
  <si>
    <t xml:space="preserve"> ARLETE SAMPAIO</t>
  </si>
  <si>
    <t xml:space="preserve"> * 11</t>
  </si>
  <si>
    <t xml:space="preserve"> CLÁUDIO ABRANTES</t>
  </si>
  <si>
    <t xml:space="preserve"> * 12</t>
  </si>
  <si>
    <t xml:space="preserve"> JORGE VIANNA</t>
  </si>
  <si>
    <t xml:space="preserve"> PODE - PSD / PODE</t>
  </si>
  <si>
    <t xml:space="preserve"> * 13</t>
  </si>
  <si>
    <t xml:space="preserve"> JAQUELINE SILVA</t>
  </si>
  <si>
    <t xml:space="preserve"> PTB</t>
  </si>
  <si>
    <t xml:space="preserve"> * 14</t>
  </si>
  <si>
    <t xml:space="preserve"> IOLANDO</t>
  </si>
  <si>
    <t xml:space="preserve"> PSC</t>
  </si>
  <si>
    <t xml:space="preserve"> * 15</t>
  </si>
  <si>
    <t xml:space="preserve"> EDUARDO PEDROSA</t>
  </si>
  <si>
    <t xml:space="preserve"> PTC - PMN / PTC</t>
  </si>
  <si>
    <t xml:space="preserve"> * 16</t>
  </si>
  <si>
    <t xml:space="preserve"> JOAO CARDOSO PROFESSOR-AUDITOR</t>
  </si>
  <si>
    <t xml:space="preserve"> AVANTE</t>
  </si>
  <si>
    <t xml:space="preserve"> * 17</t>
  </si>
  <si>
    <t xml:space="preserve"> ROOSEVELT VILELA</t>
  </si>
  <si>
    <t xml:space="preserve"> * 18</t>
  </si>
  <si>
    <t xml:space="preserve"> HERMETO</t>
  </si>
  <si>
    <t xml:space="preserve"> PHS</t>
  </si>
  <si>
    <t xml:space="preserve"> * 19</t>
  </si>
  <si>
    <t xml:space="preserve"> FÁBIO FELIX</t>
  </si>
  <si>
    <t xml:space="preserve"> PSOL - PSOL / PCB</t>
  </si>
  <si>
    <t xml:space="preserve"> * 20</t>
  </si>
  <si>
    <t xml:space="preserve"> VALDELINO BARCELOS</t>
  </si>
  <si>
    <t xml:space="preserve"> PP</t>
  </si>
  <si>
    <t xml:space="preserve"> * 21</t>
  </si>
  <si>
    <t xml:space="preserve"> DANIEL DONIZET</t>
  </si>
  <si>
    <t xml:space="preserve"> PRP - PRP / PRTB</t>
  </si>
  <si>
    <t xml:space="preserve"> * 22</t>
  </si>
  <si>
    <t xml:space="preserve"> JÚLIA LUCY</t>
  </si>
  <si>
    <t xml:space="preserve"> NOVO</t>
  </si>
  <si>
    <t xml:space="preserve"> * 23</t>
  </si>
  <si>
    <t xml:space="preserve"> REGINALDO SARDINHA</t>
  </si>
  <si>
    <t xml:space="preserve"> * 24</t>
  </si>
  <si>
    <t xml:space="preserve"> LEANDRO GRASS</t>
  </si>
  <si>
    <t xml:space="preserve"> REDE - PC do B / REDE</t>
  </si>
  <si>
    <t xml:space="preserve"> DR GUTEMBERG</t>
  </si>
  <si>
    <t xml:space="preserve"> PROFESSOR FRANCELINO</t>
  </si>
  <si>
    <t xml:space="preserve"> PV - PDT / PV</t>
  </si>
  <si>
    <t xml:space="preserve"> TELMA RUFINO</t>
  </si>
  <si>
    <t xml:space="preserve"> WELLINGTON LUIZ</t>
  </si>
  <si>
    <t xml:space="preserve"> PASTOR DANIEL DE CASTRO</t>
  </si>
  <si>
    <t xml:space="preserve"> CLAUDECI LUART</t>
  </si>
  <si>
    <t xml:space="preserve"> BISPO RENATO ANDRADE</t>
  </si>
  <si>
    <t xml:space="preserve"> GUARDA JANIO</t>
  </si>
  <si>
    <t xml:space="preserve"> PEPA</t>
  </si>
  <si>
    <t xml:space="preserve"> ANDERSON MEDINA</t>
  </si>
  <si>
    <t xml:space="preserve"> LUZIA DE PAULA</t>
  </si>
  <si>
    <t xml:space="preserve"> SGT BONINA - VÉI DA 12</t>
  </si>
  <si>
    <t xml:space="preserve"> PMN - PMN / PTC</t>
  </si>
  <si>
    <t xml:space="preserve"> SANDRA FARAJ</t>
  </si>
  <si>
    <t xml:space="preserve"> RISOMAR CARVALHO</t>
  </si>
  <si>
    <t xml:space="preserve"> CRISTIANO ARAÚJO</t>
  </si>
  <si>
    <t xml:space="preserve"> MAX MACIEL</t>
  </si>
  <si>
    <t xml:space="preserve"> OSÉIAS RIBEIRO</t>
  </si>
  <si>
    <t xml:space="preserve"> ZILLER</t>
  </si>
  <si>
    <t xml:space="preserve"> TABANEZ</t>
  </si>
  <si>
    <t xml:space="preserve"> ALESSANDRO PAIVA</t>
  </si>
  <si>
    <t xml:space="preserve"> RICARDO VALE</t>
  </si>
  <si>
    <t xml:space="preserve"> THIAGO JARJOUR</t>
  </si>
  <si>
    <t xml:space="preserve"> MAGELA</t>
  </si>
  <si>
    <t xml:space="preserve"> IGOR TOKARSKI</t>
  </si>
  <si>
    <t xml:space="preserve"> PROFESSOR JORDENES</t>
  </si>
  <si>
    <t xml:space="preserve"> PROFESSOR FÁBIO SOUSA</t>
  </si>
  <si>
    <t xml:space="preserve"> JUAREZÃO</t>
  </si>
  <si>
    <t xml:space="preserve"> PEDRO LEITE</t>
  </si>
  <si>
    <t xml:space="preserve"> WASHINGTON MESQUITA</t>
  </si>
  <si>
    <t xml:space="preserve"> PROFESSORA MARIA ANTÔNIA</t>
  </si>
  <si>
    <t xml:space="preserve"> SOLIDARIEDADE - PRB / SOLIDARIEDADE</t>
  </si>
  <si>
    <t xml:space="preserve"> JABÁ</t>
  </si>
  <si>
    <t xml:space="preserve"> CARLOS DALVAN</t>
  </si>
  <si>
    <t xml:space="preserve"> DELEGADO PABLO AGUIAR</t>
  </si>
  <si>
    <t xml:space="preserve"> MANDATO COLETIVO</t>
  </si>
  <si>
    <t xml:space="preserve"> WALDIR CORDEIRO</t>
  </si>
  <si>
    <t xml:space="preserve"> RAIMUNDO RIBEIRO</t>
  </si>
  <si>
    <t xml:space="preserve"> HELLEN FRIDA</t>
  </si>
  <si>
    <t xml:space="preserve"> ROGÉRIO MORRO DA CRUZ</t>
  </si>
  <si>
    <t xml:space="preserve"> VALÉRIO BANDA MARANATHA</t>
  </si>
  <si>
    <t xml:space="preserve"> ILKA TEODORO</t>
  </si>
  <si>
    <t xml:space="preserve"> MARLON COSTA</t>
  </si>
  <si>
    <t xml:space="preserve"> KELLY BOLSONARO</t>
  </si>
  <si>
    <t xml:space="preserve"> WINSTON</t>
  </si>
  <si>
    <t xml:space="preserve"> FERNANDO MOURA</t>
  </si>
  <si>
    <t xml:space="preserve"> KLESLEY GARCIA</t>
  </si>
  <si>
    <t xml:space="preserve"> JAJA JAILTON</t>
  </si>
  <si>
    <t xml:space="preserve"> RICARDO TOBÉ</t>
  </si>
  <si>
    <t xml:space="preserve"> VIRGÍLIO NETO</t>
  </si>
  <si>
    <t xml:space="preserve"> VÂNIA GURGEL</t>
  </si>
  <si>
    <t xml:space="preserve"> SERGINHO DAMACENO</t>
  </si>
  <si>
    <t xml:space="preserve"> ST GERALDO ALVES</t>
  </si>
  <si>
    <t xml:space="preserve"> RICARDO BRANDAO</t>
  </si>
  <si>
    <t xml:space="preserve"> RENILSON ROMA</t>
  </si>
  <si>
    <t xml:space="preserve"> EZEQUIAS PEREIRA</t>
  </si>
  <si>
    <t xml:space="preserve"> POLICARPO</t>
  </si>
  <si>
    <t xml:space="preserve"> ALEXANDRE YANEZ</t>
  </si>
  <si>
    <t xml:space="preserve"> ANDRÉ BRANDÃO</t>
  </si>
  <si>
    <t xml:space="preserve"> GORDINHO DA FARMÁCIA</t>
  </si>
  <si>
    <t xml:space="preserve"> CLÁUDIO BARRA</t>
  </si>
  <si>
    <t xml:space="preserve"> ERICKA FILIPPELLI</t>
  </si>
  <si>
    <t xml:space="preserve"> CORONEL REGINA</t>
  </si>
  <si>
    <t xml:space="preserve"> TIA NAIR</t>
  </si>
  <si>
    <t xml:space="preserve"> RAPHAEL SEBBA</t>
  </si>
  <si>
    <t xml:space="preserve"> MARCOS MAURÍCIO</t>
  </si>
  <si>
    <t xml:space="preserve"> PROFESSOR ORLANDO JÚNIOR</t>
  </si>
  <si>
    <t xml:space="preserve"> RENATA D'AGUIAR</t>
  </si>
  <si>
    <t xml:space="preserve"> ISAIAS</t>
  </si>
  <si>
    <t xml:space="preserve"> AILTON MIRANDA</t>
  </si>
  <si>
    <t xml:space="preserve"> ANDRÉ LIMA</t>
  </si>
  <si>
    <t xml:space="preserve"> KEVES DIOGO</t>
  </si>
  <si>
    <t xml:space="preserve"> RODRIGO BRITTO</t>
  </si>
  <si>
    <t xml:space="preserve"> PROF. FORLAND</t>
  </si>
  <si>
    <t xml:space="preserve"> JOÃO DE DEUS</t>
  </si>
  <si>
    <t xml:space="preserve"> ALLAN FREIRE</t>
  </si>
  <si>
    <t xml:space="preserve"> CAROL DOS ANIMAIS</t>
  </si>
  <si>
    <t xml:space="preserve"> NERY DO BRASIL</t>
  </si>
  <si>
    <t xml:space="preserve"> DELEGADO MAURO CEZAR</t>
  </si>
  <si>
    <t xml:space="preserve"> DEDÉ RORIZ</t>
  </si>
  <si>
    <t xml:space="preserve"> PROF. SEVERINO CAJAZEIRAS</t>
  </si>
  <si>
    <t xml:space="preserve"> TONINHO DO PSOL</t>
  </si>
  <si>
    <t xml:space="preserve"> CRISTIANO SEVERO</t>
  </si>
  <si>
    <t xml:space="preserve"> RICARDO LUCAS</t>
  </si>
  <si>
    <t xml:space="preserve"> PC do B - PC do B / REDE</t>
  </si>
  <si>
    <t xml:space="preserve"> PROF. MARCOS FARIA</t>
  </si>
  <si>
    <t xml:space="preserve"> LGM</t>
  </si>
  <si>
    <t xml:space="preserve"> PAULO THIAGO CAVEIRA</t>
  </si>
  <si>
    <t xml:space="preserve"> LIRA</t>
  </si>
  <si>
    <t xml:space="preserve"> DELEGADO MARIO GOMES</t>
  </si>
  <si>
    <t xml:space="preserve"> SUEIDE DO ICEP</t>
  </si>
  <si>
    <t xml:space="preserve"> INDIO SOBERANA</t>
  </si>
  <si>
    <t xml:space="preserve"> DR. CARLOS</t>
  </si>
  <si>
    <t xml:space="preserve"> PROFESSOR CELSO</t>
  </si>
  <si>
    <t xml:space="preserve"> POLICIAL FEDERAL HONORATO</t>
  </si>
  <si>
    <t xml:space="preserve"> CORONEL SOUTO</t>
  </si>
  <si>
    <t xml:space="preserve"> PASTOR JOÃO PAULO</t>
  </si>
  <si>
    <t xml:space="preserve"> CAIXETA</t>
  </si>
  <si>
    <t xml:space="preserve"> ELVIS SEITI</t>
  </si>
  <si>
    <t xml:space="preserve"> JÚLIO CÉSAR DELEGADO</t>
  </si>
  <si>
    <t xml:space="preserve"> MARCELO OTTONI</t>
  </si>
  <si>
    <t xml:space="preserve"> DR. ROBERTO LUCENA</t>
  </si>
  <si>
    <t xml:space="preserve"> MICHEL PLATINI</t>
  </si>
  <si>
    <t xml:space="preserve"> POLICIAL FEDERAL SANTIAGO</t>
  </si>
  <si>
    <t xml:space="preserve"> CRISTIANO TORRES</t>
  </si>
  <si>
    <t xml:space="preserve"> EDUARDO TORRES</t>
  </si>
  <si>
    <t xml:space="preserve"> CAROL LIMA</t>
  </si>
  <si>
    <t xml:space="preserve"> SIMONE MAGALHÃES</t>
  </si>
  <si>
    <t xml:space="preserve"> CLÁUDIA VILHENA</t>
  </si>
  <si>
    <t xml:space="preserve"> DRA. JANE</t>
  </si>
  <si>
    <t xml:space="preserve"> PAULINHO MADRUGADA</t>
  </si>
  <si>
    <t xml:space="preserve"> AGENILDO NERI</t>
  </si>
  <si>
    <t xml:space="preserve"> MAURO PORTO</t>
  </si>
  <si>
    <t xml:space="preserve"> GILBERTO CAMARGOS</t>
  </si>
  <si>
    <t xml:space="preserve"> ERNESTO GOLD</t>
  </si>
  <si>
    <t xml:space="preserve"> SANDRO BERGAMIM</t>
  </si>
  <si>
    <t xml:space="preserve"> PROFESSOR HÉRCULES</t>
  </si>
  <si>
    <t xml:space="preserve"> PROFESSOR JUQUINHA</t>
  </si>
  <si>
    <t xml:space="preserve"> CELIO MARRUÁ</t>
  </si>
  <si>
    <t xml:space="preserve"> PROFESSOR ELIAS</t>
  </si>
  <si>
    <t xml:space="preserve"> CESAR RAMOS</t>
  </si>
  <si>
    <t xml:space="preserve"> ANDRÉ QUEIROZ</t>
  </si>
  <si>
    <t xml:space="preserve"> EDSON SOL NASCENTE</t>
  </si>
  <si>
    <t xml:space="preserve"> JOSE ARAUJO</t>
  </si>
  <si>
    <t xml:space="preserve"> PROF. FELIPE LEITAO</t>
  </si>
  <si>
    <t xml:space="preserve"> PEDRO BARROS</t>
  </si>
  <si>
    <t xml:space="preserve"> CAMARGO</t>
  </si>
  <si>
    <t xml:space="preserve"> WASHINGTON LÍDER COMUNITÁRIO</t>
  </si>
  <si>
    <t xml:space="preserve"> RODRIGO DIAS</t>
  </si>
  <si>
    <t xml:space="preserve"> HENRIQUE FRANÇA</t>
  </si>
  <si>
    <t xml:space="preserve"> VALERIA LINHARES</t>
  </si>
  <si>
    <t xml:space="preserve"> DR. JORGE ARAÚJO</t>
  </si>
  <si>
    <t xml:space="preserve"> GUSTAVO MIRANDA</t>
  </si>
  <si>
    <t xml:space="preserve"> MESAQUE</t>
  </si>
  <si>
    <t xml:space="preserve"> MAYK MONTALVÃO</t>
  </si>
  <si>
    <t xml:space="preserve"> CAIO CÉSAR</t>
  </si>
  <si>
    <t xml:space="preserve"> LUDMILA SUAID</t>
  </si>
  <si>
    <t xml:space="preserve"> ANDREA QUADROS</t>
  </si>
  <si>
    <t xml:space="preserve"> TENENTE DAVI</t>
  </si>
  <si>
    <t xml:space="preserve"> BILL</t>
  </si>
  <si>
    <t xml:space="preserve"> MOISES MARQUES</t>
  </si>
  <si>
    <t xml:space="preserve"> ANA LUIZA</t>
  </si>
  <si>
    <t xml:space="preserve"> SAMARA BRITO</t>
  </si>
  <si>
    <t xml:space="preserve"> ABADIA SANTAREM</t>
  </si>
  <si>
    <t xml:space="preserve"> DILSON ROSA</t>
  </si>
  <si>
    <t xml:space="preserve"> PAULO COSTA - PC</t>
  </si>
  <si>
    <t xml:space="preserve"> ROBERTO AMIGO DE TODOS</t>
  </si>
  <si>
    <t xml:space="preserve"> ESTEVÃO ROLIM</t>
  </si>
  <si>
    <t xml:space="preserve"> ANA MARIA</t>
  </si>
  <si>
    <t xml:space="preserve"> FABIANO LAGO</t>
  </si>
  <si>
    <t xml:space="preserve"> SÉRGIO ZOGHBI</t>
  </si>
  <si>
    <t xml:space="preserve"> JOÃO DITO</t>
  </si>
  <si>
    <t xml:space="preserve"> PROFESSORA ELICEUDA</t>
  </si>
  <si>
    <t xml:space="preserve"> MÔNICA NÓBREGA</t>
  </si>
  <si>
    <t xml:space="preserve"> ADRIANO MARROCOS</t>
  </si>
  <si>
    <t xml:space="preserve"> DR ULYSSES</t>
  </si>
  <si>
    <t xml:space="preserve"> PROFESSOR FABIO LETICIO</t>
  </si>
  <si>
    <t xml:space="preserve"> DRA. ADRIANA PEDERNEIRAS</t>
  </si>
  <si>
    <t xml:space="preserve"> BENA DOMINGOS</t>
  </si>
  <si>
    <t xml:space="preserve"> DR. SANTIAGO</t>
  </si>
  <si>
    <t xml:space="preserve"> PABLO VALENTE</t>
  </si>
  <si>
    <t xml:space="preserve"> PROFESSOR DANIEL CREPALDI</t>
  </si>
  <si>
    <t xml:space="preserve"> RODRIGO MARQUES</t>
  </si>
  <si>
    <t xml:space="preserve"> DERSON RACING</t>
  </si>
  <si>
    <t xml:space="preserve"> PATRÍCIO</t>
  </si>
  <si>
    <t xml:space="preserve"> MAICON MIRANDA</t>
  </si>
  <si>
    <t xml:space="preserve"> ALZIRA FOLHA</t>
  </si>
  <si>
    <t xml:space="preserve"> ALDEMIR DOMICIO</t>
  </si>
  <si>
    <t xml:space="preserve"> PROFESSOR EDUARDO REZENDE</t>
  </si>
  <si>
    <t xml:space="preserve"> FÁBIO ABARKA</t>
  </si>
  <si>
    <t xml:space="preserve"> CORONEL JEAN</t>
  </si>
  <si>
    <t xml:space="preserve"> PROF. ROBERT MARQUES</t>
  </si>
  <si>
    <t xml:space="preserve"> JOÃO FRANCISCO</t>
  </si>
  <si>
    <t xml:space="preserve"> BALTAZAR</t>
  </si>
  <si>
    <t xml:space="preserve"> AUDITOR PAULO MARTINS</t>
  </si>
  <si>
    <t xml:space="preserve"> ANINHA DA AUTOESCOLA</t>
  </si>
  <si>
    <t xml:space="preserve"> PROF. IRAN LIMA</t>
  </si>
  <si>
    <t xml:space="preserve"> PROF. DIEGO MATOS DA FERCAL</t>
  </si>
  <si>
    <t xml:space="preserve"> ERIKA BERBERT</t>
  </si>
  <si>
    <t xml:space="preserve"> PROFESSOR EDGARD</t>
  </si>
  <si>
    <t xml:space="preserve"> FERNANDO SERVO</t>
  </si>
  <si>
    <t xml:space="preserve"> PROFESSORA FRANCIS</t>
  </si>
  <si>
    <t xml:space="preserve"> PAULA BENETT</t>
  </si>
  <si>
    <t xml:space="preserve"> EMÍLIA STENZEL</t>
  </si>
  <si>
    <t xml:space="preserve"> TIA JOANA</t>
  </si>
  <si>
    <t xml:space="preserve"> ADHARA CAMPOS</t>
  </si>
  <si>
    <t xml:space="preserve"> ZAQUEU BRAGA</t>
  </si>
  <si>
    <t xml:space="preserve"> FATINHA</t>
  </si>
  <si>
    <t xml:space="preserve"> NEGUIN</t>
  </si>
  <si>
    <t xml:space="preserve"> LULO SENA</t>
  </si>
  <si>
    <t xml:space="preserve"> CLÁUDIO SAMPAIO</t>
  </si>
  <si>
    <t xml:space="preserve"> GUSTAVO LABAREDA</t>
  </si>
  <si>
    <t xml:space="preserve"> HUMBERTO ALENCAR</t>
  </si>
  <si>
    <t xml:space="preserve"> RENNEZÃO</t>
  </si>
  <si>
    <t xml:space="preserve"> JUSTO MAGALHÃES</t>
  </si>
  <si>
    <t xml:space="preserve"> PROFESSORA DEUSINHA</t>
  </si>
  <si>
    <t xml:space="preserve"> RONALD</t>
  </si>
  <si>
    <t xml:space="preserve"> GUTO BELLO</t>
  </si>
  <si>
    <t xml:space="preserve"> PAULO MOURA</t>
  </si>
  <si>
    <t xml:space="preserve"> NEIDE NEIVA</t>
  </si>
  <si>
    <t xml:space="preserve"> RAISSA ROSSITER</t>
  </si>
  <si>
    <t xml:space="preserve"> PROFESSOR PEDRON</t>
  </si>
  <si>
    <t xml:space="preserve"> ZÉ NILTON</t>
  </si>
  <si>
    <t xml:space="preserve"> LANA MIRANDA</t>
  </si>
  <si>
    <t xml:space="preserve"> REGINA LACERDA</t>
  </si>
  <si>
    <t xml:space="preserve"> DR. MESSIAS FROES</t>
  </si>
  <si>
    <t xml:space="preserve"> ATAILDES OLIVEIRA</t>
  </si>
  <si>
    <t xml:space="preserve"> EDUARDO MITSUO YODA</t>
  </si>
  <si>
    <t xml:space="preserve"> DRA. JÔ</t>
  </si>
  <si>
    <t xml:space="preserve"> JOAQUIM VITOR</t>
  </si>
  <si>
    <t xml:space="preserve"> PROF. ÂNGELO ZANOLLY</t>
  </si>
  <si>
    <t xml:space="preserve"> JEFF MOTTA</t>
  </si>
  <si>
    <t xml:space="preserve"> MARIA JOSÉ DO TORORÓ</t>
  </si>
  <si>
    <t xml:space="preserve"> SGT. WASHINGTON PATROCÍNIO</t>
  </si>
  <si>
    <t xml:space="preserve"> LIPPE VIANA</t>
  </si>
  <si>
    <t xml:space="preserve"> SGT. SIMÕES - TOTO LEGAL</t>
  </si>
  <si>
    <t xml:space="preserve"> ALEXANDRE TOTA</t>
  </si>
  <si>
    <t xml:space="preserve"> TÂNIA ALVES CÔELHO</t>
  </si>
  <si>
    <t xml:space="preserve"> DANIEL MATOS</t>
  </si>
  <si>
    <t xml:space="preserve"> ANA SALES</t>
  </si>
  <si>
    <t xml:space="preserve"> ST MANOEL SOUZA GASÚ</t>
  </si>
  <si>
    <t xml:space="preserve"> VAN OLIVEIRA</t>
  </si>
  <si>
    <t xml:space="preserve"> SERGIO ANDRADE</t>
  </si>
  <si>
    <t xml:space="preserve"> EVANDRO PEREIRA</t>
  </si>
  <si>
    <t xml:space="preserve"> VIRIDIANO BRITO</t>
  </si>
  <si>
    <t xml:space="preserve"> VICTOR OKUBO</t>
  </si>
  <si>
    <t xml:space="preserve"> ADRIANO AZEVEDO</t>
  </si>
  <si>
    <t xml:space="preserve"> RAFAEL MOREIRA</t>
  </si>
  <si>
    <t xml:space="preserve"> TRANQUILLINI</t>
  </si>
  <si>
    <t xml:space="preserve"> TALES ALVES</t>
  </si>
  <si>
    <t xml:space="preserve"> VICEMAR MEDEIROS</t>
  </si>
  <si>
    <t xml:space="preserve"> PATRICIA AMADA</t>
  </si>
  <si>
    <t xml:space="preserve"> ERICO GRASSI</t>
  </si>
  <si>
    <t xml:space="preserve"> ANDRÉ LUIZ</t>
  </si>
  <si>
    <t xml:space="preserve"> RAIMUNDO ACQUACERRADO</t>
  </si>
  <si>
    <t xml:space="preserve"> ULISSIS LIMA</t>
  </si>
  <si>
    <t xml:space="preserve"> NATAN</t>
  </si>
  <si>
    <t xml:space="preserve"> NICANOR FERREIRA</t>
  </si>
  <si>
    <t xml:space="preserve"> BRUNA DE SOUZA</t>
  </si>
  <si>
    <t xml:space="preserve"> CARMEM DE OLIVEIRA</t>
  </si>
  <si>
    <t xml:space="preserve"> MARIANA ROSA</t>
  </si>
  <si>
    <t xml:space="preserve"> MÁRCIA RIBEIRO</t>
  </si>
  <si>
    <t xml:space="preserve"> RUBENS BIAS</t>
  </si>
  <si>
    <t xml:space="preserve"> RITA ANDRADE</t>
  </si>
  <si>
    <t xml:space="preserve"> MICHAEL LEAL</t>
  </si>
  <si>
    <t xml:space="preserve"> RENATA DINIZ</t>
  </si>
  <si>
    <t xml:space="preserve"> HEITOR DO HOSPITAL</t>
  </si>
  <si>
    <t xml:space="preserve"> ANDRÉ SILVA</t>
  </si>
  <si>
    <t xml:space="preserve"> PROF.MARIANO</t>
  </si>
  <si>
    <t xml:space="preserve"> DEUNENE PIERRE</t>
  </si>
  <si>
    <t xml:space="preserve"> RANGEL JACARÉ</t>
  </si>
  <si>
    <t xml:space="preserve"> PROFESSORA SIHAMI</t>
  </si>
  <si>
    <t xml:space="preserve"> ADRIANO ARAÚJO</t>
  </si>
  <si>
    <t xml:space="preserve"> DANIEL LEMOS</t>
  </si>
  <si>
    <t xml:space="preserve"> PAULO TORRES VIP</t>
  </si>
  <si>
    <t xml:space="preserve"> NÉLIO DOMINGUES</t>
  </si>
  <si>
    <t xml:space="preserve"> DR. DIEGO WANDERLEY</t>
  </si>
  <si>
    <t xml:space="preserve"> BOLIVAR ROCHA</t>
  </si>
  <si>
    <t xml:space="preserve"> JOANA D'ARC (PORTO RICO)</t>
  </si>
  <si>
    <t xml:space="preserve"> HELDER CAMPANATE</t>
  </si>
  <si>
    <t xml:space="preserve"> PROFESSOR ELUÍDES AGAPITO</t>
  </si>
  <si>
    <t xml:space="preserve"> ELIANE ARCENIO</t>
  </si>
  <si>
    <t xml:space="preserve"> JOAO BATISTA</t>
  </si>
  <si>
    <t xml:space="preserve"> KLEYSON MORENO</t>
  </si>
  <si>
    <t xml:space="preserve"> ANDRE MATTAR</t>
  </si>
  <si>
    <t xml:space="preserve"> GILVAN GARÇOM</t>
  </si>
  <si>
    <t xml:space="preserve"> CHRISTIAN TADEU</t>
  </si>
  <si>
    <t xml:space="preserve"> MONICA D' AIDÊ</t>
  </si>
  <si>
    <t xml:space="preserve"> ELIEL MENDES</t>
  </si>
  <si>
    <t xml:space="preserve"> FRAZÃO</t>
  </si>
  <si>
    <t xml:space="preserve"> COMANDANTE ANTONY</t>
  </si>
  <si>
    <t xml:space="preserve"> CLAUDETE</t>
  </si>
  <si>
    <t xml:space="preserve"> NEIA AMORIM</t>
  </si>
  <si>
    <t xml:space="preserve"> JULIO CESAR JAPA</t>
  </si>
  <si>
    <t xml:space="preserve"> EVANDO MENESES</t>
  </si>
  <si>
    <t xml:space="preserve"> PROFESSORA CLÁUDIA COSTA</t>
  </si>
  <si>
    <t xml:space="preserve"> CLAUDIO BENTO</t>
  </si>
  <si>
    <t xml:space="preserve"> FABIANA LACERDA</t>
  </si>
  <si>
    <t xml:space="preserve"> VENCESLAU GUIMARAES</t>
  </si>
  <si>
    <t xml:space="preserve"> PIRIGOSO</t>
  </si>
  <si>
    <t xml:space="preserve"> LEO GUERREIRO</t>
  </si>
  <si>
    <t xml:space="preserve"> GERA DE CASTRO</t>
  </si>
  <si>
    <t xml:space="preserve"> RAY RUA BRASIL</t>
  </si>
  <si>
    <t xml:space="preserve"> JULIO CEZAR</t>
  </si>
  <si>
    <t xml:space="preserve"> FERNANDO REIS</t>
  </si>
  <si>
    <t xml:space="preserve"> ELINE LEMOS</t>
  </si>
  <si>
    <t xml:space="preserve"> EVANDRO ARAUJO</t>
  </si>
  <si>
    <t xml:space="preserve"> MAJOR LOURIVAL</t>
  </si>
  <si>
    <t xml:space="preserve"> PROFESSOR DANIEL ARAÚJO</t>
  </si>
  <si>
    <t xml:space="preserve"> EDUCADOR CARLOS</t>
  </si>
  <si>
    <t xml:space="preserve"> DRª MARIA RITA</t>
  </si>
  <si>
    <t xml:space="preserve"> EDLEUZA PAIVA</t>
  </si>
  <si>
    <t xml:space="preserve"> GERALDO NASCIMENTO</t>
  </si>
  <si>
    <t xml:space="preserve"> TÁCIO ROGÉRIO DOS RODOVIÁRIOS</t>
  </si>
  <si>
    <t xml:space="preserve"> ALEX NEVES</t>
  </si>
  <si>
    <t xml:space="preserve"> GILSON ARAUJO</t>
  </si>
  <si>
    <t xml:space="preserve"> CESAR SANTANA</t>
  </si>
  <si>
    <t xml:space="preserve"> FILIPE BALBINO</t>
  </si>
  <si>
    <t xml:space="preserve"> PROF. LÚCIO ROGÉRIO</t>
  </si>
  <si>
    <t xml:space="preserve"> FABIO KBÇA</t>
  </si>
  <si>
    <t xml:space="preserve"> LEO BRITTO</t>
  </si>
  <si>
    <t xml:space="preserve"> CEZAR</t>
  </si>
  <si>
    <t xml:space="preserve"> ISAIAS LEÃO</t>
  </si>
  <si>
    <t xml:space="preserve"> DRA. ERIDAN STEFANELLI</t>
  </si>
  <si>
    <t xml:space="preserve"> TOM GUIMARÃES</t>
  </si>
  <si>
    <t xml:space="preserve"> EDUARDO FAVARO</t>
  </si>
  <si>
    <t xml:space="preserve"> PROFESSOR RAUL</t>
  </si>
  <si>
    <t xml:space="preserve"> KADU GOMES</t>
  </si>
  <si>
    <t xml:space="preserve"> VALDEMIR VIGILANTE</t>
  </si>
  <si>
    <t xml:space="preserve"> TAMARA NAIZ</t>
  </si>
  <si>
    <t xml:space="preserve"> ENIO MARÇAL</t>
  </si>
  <si>
    <t xml:space="preserve"> ENGENHEIRO FRANCISCO</t>
  </si>
  <si>
    <t xml:space="preserve"> MIRIAN DUTRA</t>
  </si>
  <si>
    <t xml:space="preserve"> ANDERSON SANTOS</t>
  </si>
  <si>
    <t xml:space="preserve"> GALEGA DO PASTEL</t>
  </si>
  <si>
    <t xml:space="preserve"> FRANCISCO MOLINA</t>
  </si>
  <si>
    <t xml:space="preserve"> PROFESSOR GLAUCO</t>
  </si>
  <si>
    <t xml:space="preserve"> PEDRO PAULO DO NOVO</t>
  </si>
  <si>
    <t xml:space="preserve"> KARINE MOREIRA</t>
  </si>
  <si>
    <t xml:space="preserve"> IVAMAR JUNIOR</t>
  </si>
  <si>
    <t xml:space="preserve"> CHARLES DO GÁSMYT</t>
  </si>
  <si>
    <t xml:space="preserve"> VANESSA VANONY</t>
  </si>
  <si>
    <t xml:space="preserve"> PSICÓLOGA DOLORES FERREIRA</t>
  </si>
  <si>
    <t xml:space="preserve"> IRANY GOMES</t>
  </si>
  <si>
    <t xml:space="preserve"> EDNA ÁVILA</t>
  </si>
  <si>
    <t xml:space="preserve"> BETH RIBEIRO</t>
  </si>
  <si>
    <t xml:space="preserve"> PROFESSOR VASCO</t>
  </si>
  <si>
    <t xml:space="preserve"> DRA. QUITÉRIA</t>
  </si>
  <si>
    <t xml:space="preserve"> ANGELA TEIXEIRA</t>
  </si>
  <si>
    <t xml:space="preserve"> SOCORRO COSTA</t>
  </si>
  <si>
    <t xml:space="preserve"> GLENO ROSSI</t>
  </si>
  <si>
    <t xml:space="preserve"> GLAUCIA SIMÕES</t>
  </si>
  <si>
    <t xml:space="preserve"> MARCELA AMAZONAS</t>
  </si>
  <si>
    <t xml:space="preserve"> PAULO ROBERTO</t>
  </si>
  <si>
    <t xml:space="preserve"> DORNELLAS</t>
  </si>
  <si>
    <t xml:space="preserve"> RAY</t>
  </si>
  <si>
    <t xml:space="preserve"> NILDO NAVES</t>
  </si>
  <si>
    <t xml:space="preserve"> SANDOVAL ALENCAR</t>
  </si>
  <si>
    <t xml:space="preserve"> CARLOS SANCHA</t>
  </si>
  <si>
    <t xml:space="preserve"> MAURÃO</t>
  </si>
  <si>
    <t xml:space="preserve"> MAJOR CHRISTIANE</t>
  </si>
  <si>
    <t xml:space="preserve"> SIMONE ROCHA</t>
  </si>
  <si>
    <t xml:space="preserve"> EVALDO AMORIM</t>
  </si>
  <si>
    <t xml:space="preserve"> UDSON SOARES</t>
  </si>
  <si>
    <t xml:space="preserve"> VAVÁ É LEGAL FRENTISTA</t>
  </si>
  <si>
    <t xml:space="preserve"> ALDEMIO OGLIARI</t>
  </si>
  <si>
    <t xml:space="preserve"> GEUSA</t>
  </si>
  <si>
    <t xml:space="preserve"> THELMA MELLO</t>
  </si>
  <si>
    <t xml:space="preserve"> JERFFESON CASTRO</t>
  </si>
  <si>
    <t xml:space="preserve"> FÁTIMA TANAKA</t>
  </si>
  <si>
    <t xml:space="preserve"> BRUNA AUGUSTO</t>
  </si>
  <si>
    <t xml:space="preserve"> TONINHO MARATONISTA HOPE HOPE</t>
  </si>
  <si>
    <t xml:space="preserve"> EDUARDO LEAL</t>
  </si>
  <si>
    <t xml:space="preserve"> RENATINHO</t>
  </si>
  <si>
    <t xml:space="preserve"> JOSÉ GUEDES</t>
  </si>
  <si>
    <t xml:space="preserve"> SARGENTO ALZIRO NETO</t>
  </si>
  <si>
    <t xml:space="preserve"> BITO RAMOS</t>
  </si>
  <si>
    <t xml:space="preserve"> PROFESSOR VIRGILIO GALVAO</t>
  </si>
  <si>
    <t xml:space="preserve"> EDSON RABELLO</t>
  </si>
  <si>
    <t xml:space="preserve"> LEÓ MATHEUS</t>
  </si>
  <si>
    <t xml:space="preserve"> AKILLA MARINHO</t>
  </si>
  <si>
    <t xml:space="preserve"> BENÉ ADELINO</t>
  </si>
  <si>
    <t xml:space="preserve"> MAZINHO VENTURA</t>
  </si>
  <si>
    <t xml:space="preserve"> GRAÇA NUNES</t>
  </si>
  <si>
    <t xml:space="preserve"> MARIZETE DA SAUDE</t>
  </si>
  <si>
    <t xml:space="preserve"> JUNIOR GARI</t>
  </si>
  <si>
    <t xml:space="preserve"> DR. MORAES</t>
  </si>
  <si>
    <t xml:space="preserve"> IVONE LUZARDO</t>
  </si>
  <si>
    <t xml:space="preserve"> ADOLPHO FUICA</t>
  </si>
  <si>
    <t xml:space="preserve"> ANA PAULA GUEDES</t>
  </si>
  <si>
    <t xml:space="preserve"> ANTÔNIO FISCAL</t>
  </si>
  <si>
    <t xml:space="preserve"> KENNEDY CAETANO</t>
  </si>
  <si>
    <t xml:space="preserve"> ALFREDO JUNIOR</t>
  </si>
  <si>
    <t xml:space="preserve"> GABRIEL ROCHA</t>
  </si>
  <si>
    <t xml:space="preserve"> BOCAIÚVA</t>
  </si>
  <si>
    <t xml:space="preserve"> MÁRCIA DE ALENCAR</t>
  </si>
  <si>
    <t xml:space="preserve"> ANTÔNIO CARLOS</t>
  </si>
  <si>
    <t xml:space="preserve"> GEORGE ARTHUR</t>
  </si>
  <si>
    <t xml:space="preserve"> MARYLIA TAVARES</t>
  </si>
  <si>
    <t xml:space="preserve"> DETE</t>
  </si>
  <si>
    <t xml:space="preserve"> BERNARDETH MARTINS</t>
  </si>
  <si>
    <t xml:space="preserve"> WANDER MACIEL</t>
  </si>
  <si>
    <t xml:space="preserve"> GILVANE DE CASTRO</t>
  </si>
  <si>
    <t xml:space="preserve"> VÍTOR AQUINO</t>
  </si>
  <si>
    <t xml:space="preserve"> JOAO LUCIO</t>
  </si>
  <si>
    <t xml:space="preserve"> NETO TO CONTIGO</t>
  </si>
  <si>
    <t xml:space="preserve"> KADIJA</t>
  </si>
  <si>
    <t xml:space="preserve"> IRIS</t>
  </si>
  <si>
    <t xml:space="preserve"> JOSÉ AUGUSTO CAPILÉ</t>
  </si>
  <si>
    <t xml:space="preserve"> JEFFERSON MOREIRA</t>
  </si>
  <si>
    <t xml:space="preserve"> MOREIRA</t>
  </si>
  <si>
    <t xml:space="preserve"> BELLO PILÃO DE OURO</t>
  </si>
  <si>
    <t xml:space="preserve"> FRED</t>
  </si>
  <si>
    <t xml:space="preserve"> DR. JOAO PAULO</t>
  </si>
  <si>
    <t xml:space="preserve"> DANIEL GINO</t>
  </si>
  <si>
    <t xml:space="preserve"> CORREA LEÃO DE JUDÁ</t>
  </si>
  <si>
    <t xml:space="preserve"> DANIELLE BARRETO</t>
  </si>
  <si>
    <t xml:space="preserve"> CARINA SALES</t>
  </si>
  <si>
    <t xml:space="preserve"> MAGAL DO POVÃO</t>
  </si>
  <si>
    <t xml:space="preserve"> MARCELO VIGILANTE</t>
  </si>
  <si>
    <t xml:space="preserve"> PAULO MONTEIRO</t>
  </si>
  <si>
    <t xml:space="preserve"> JONAS LESSA</t>
  </si>
  <si>
    <t xml:space="preserve"> WILTON BICA</t>
  </si>
  <si>
    <t xml:space="preserve"> TATY CECILIANO</t>
  </si>
  <si>
    <t xml:space="preserve"> SARGENTO MOACIR</t>
  </si>
  <si>
    <t xml:space="preserve"> NILZA GOMES</t>
  </si>
  <si>
    <t xml:space="preserve"> ENILDE NERES</t>
  </si>
  <si>
    <t xml:space="preserve"> ARGENTINO SOUTO</t>
  </si>
  <si>
    <t xml:space="preserve"> ELEM SIMONE</t>
  </si>
  <si>
    <t xml:space="preserve"> DANIEL GONÇALVES</t>
  </si>
  <si>
    <t xml:space="preserve"> PROFESSORA JACIRA</t>
  </si>
  <si>
    <t xml:space="preserve"> CRISTIANE DIAS</t>
  </si>
  <si>
    <t xml:space="preserve"> ROBERTO RIBEIRO</t>
  </si>
  <si>
    <t xml:space="preserve"> LUISINHO</t>
  </si>
  <si>
    <t xml:space="preserve"> MARCIO DOS FEIRANTES</t>
  </si>
  <si>
    <t xml:space="preserve"> CACÁ SILVA</t>
  </si>
  <si>
    <t xml:space="preserve"> JULIANA DE FREITAS</t>
  </si>
  <si>
    <t xml:space="preserve"> JOAO PESCOCINHO</t>
  </si>
  <si>
    <t xml:space="preserve"> AMAZONICA BRASIL</t>
  </si>
  <si>
    <t xml:space="preserve"> RAIMUNDO CANUTO</t>
  </si>
  <si>
    <t xml:space="preserve"> CHARLES JATOBA</t>
  </si>
  <si>
    <t xml:space="preserve"> JUAN RICTHELLY</t>
  </si>
  <si>
    <t xml:space="preserve"> MAGDA LEITE</t>
  </si>
  <si>
    <t xml:space="preserve"> TIAGO LACERDA</t>
  </si>
  <si>
    <t xml:space="preserve"> PROFESSOR DAVI MOREIRA</t>
  </si>
  <si>
    <t xml:space="preserve"> RÔNEI CATADOR</t>
  </si>
  <si>
    <t xml:space="preserve"> SENA</t>
  </si>
  <si>
    <t xml:space="preserve"> BERNARDO WERNIK</t>
  </si>
  <si>
    <t xml:space="preserve"> LUANA LIMA</t>
  </si>
  <si>
    <t xml:space="preserve"> LUCIMAR</t>
  </si>
  <si>
    <t xml:space="preserve"> HUDSON QUINTANA</t>
  </si>
  <si>
    <t xml:space="preserve"> FORLANGOV</t>
  </si>
  <si>
    <t xml:space="preserve"> THAMIRIS FLORA</t>
  </si>
  <si>
    <t xml:space="preserve"> MILENE DA CEILÂDIA</t>
  </si>
  <si>
    <t xml:space="preserve"> MARCELO MARQUES</t>
  </si>
  <si>
    <t xml:space="preserve"> FALA ERISVALDO</t>
  </si>
  <si>
    <t xml:space="preserve"> GARCIA</t>
  </si>
  <si>
    <t xml:space="preserve"> JÂNIO ALVES</t>
  </si>
  <si>
    <t xml:space="preserve"> JOAO MASCARENHAS</t>
  </si>
  <si>
    <t xml:space="preserve"> JUNIOR ESTEVES</t>
  </si>
  <si>
    <t xml:space="preserve"> VANDER LOPES</t>
  </si>
  <si>
    <t xml:space="preserve"> SANTA ALVES</t>
  </si>
  <si>
    <t xml:space="preserve"> BABY FACE</t>
  </si>
  <si>
    <t xml:space="preserve"> IVAN JOSÉ</t>
  </si>
  <si>
    <t xml:space="preserve"> SANCHES</t>
  </si>
  <si>
    <t xml:space="preserve"> PH PAULO HENRIQUE</t>
  </si>
  <si>
    <t xml:space="preserve"> PATRÍCIA GUIMARÃES</t>
  </si>
  <si>
    <t xml:space="preserve"> PROFESSOR NIVALDO</t>
  </si>
  <si>
    <t xml:space="preserve"> ANTONIO CRISPIM</t>
  </si>
  <si>
    <t xml:space="preserve"> ANTONIO DA FEIRA</t>
  </si>
  <si>
    <t xml:space="preserve"> ULISSES HIGINO</t>
  </si>
  <si>
    <t xml:space="preserve"> ANA ROSA</t>
  </si>
  <si>
    <t xml:space="preserve"> PROFª REGINA</t>
  </si>
  <si>
    <t xml:space="preserve"> ELIZABETE DO RÊGO</t>
  </si>
  <si>
    <t xml:space="preserve"> LUCIANO DO JOAOZAO</t>
  </si>
  <si>
    <t xml:space="preserve"> DAVI TAVARES</t>
  </si>
  <si>
    <t xml:space="preserve"> JANDERLENE NOGUEIRA</t>
  </si>
  <si>
    <t xml:space="preserve"> ANTONIO DO LIVRO</t>
  </si>
  <si>
    <t xml:space="preserve"> CHIQUINHO DE SAMAMBAIA</t>
  </si>
  <si>
    <t xml:space="preserve"> ADELMO PAPAI SMURF</t>
  </si>
  <si>
    <t xml:space="preserve"> DANIEL REIS</t>
  </si>
  <si>
    <t xml:space="preserve"> CIVALDO REBOUÇAS</t>
  </si>
  <si>
    <t xml:space="preserve"> VERA SEVERINO</t>
  </si>
  <si>
    <t xml:space="preserve"> FLÁVIO CARDOSO</t>
  </si>
  <si>
    <t xml:space="preserve"> RUAN</t>
  </si>
  <si>
    <t xml:space="preserve"> JOÃO BARÃO</t>
  </si>
  <si>
    <t xml:space="preserve"> BINO ARCANJO</t>
  </si>
  <si>
    <t xml:space="preserve"> AZAMBUJA</t>
  </si>
  <si>
    <t xml:space="preserve"> ADILSON NUNES</t>
  </si>
  <si>
    <t xml:space="preserve"> ZENON LUZ</t>
  </si>
  <si>
    <t xml:space="preserve"> DORINHA DO MAS</t>
  </si>
  <si>
    <t xml:space="preserve"> ROBERTA VIANA</t>
  </si>
  <si>
    <t xml:space="preserve"> LURDINHA CÂNDIDO</t>
  </si>
  <si>
    <t xml:space="preserve"> JOSÉ RIBEIRO</t>
  </si>
  <si>
    <t xml:space="preserve"> DIONES ALMEIDA</t>
  </si>
  <si>
    <t xml:space="preserve"> SOCORRO FERREIRA</t>
  </si>
  <si>
    <t xml:space="preserve"> VANIA COELHO</t>
  </si>
  <si>
    <t xml:space="preserve"> ZUILA</t>
  </si>
  <si>
    <t xml:space="preserve"> GALEGO DA LIMPEZA</t>
  </si>
  <si>
    <t xml:space="preserve"> RUBÃO</t>
  </si>
  <si>
    <t xml:space="preserve"> ZÉ WILSON</t>
  </si>
  <si>
    <t xml:space="preserve"> GEORGIA QUARTIN</t>
  </si>
  <si>
    <t xml:space="preserve"> PROFESSORA ETEL</t>
  </si>
  <si>
    <t xml:space="preserve"> MAJOR SOUZA</t>
  </si>
  <si>
    <t xml:space="preserve"> FERNANDO VASCONCELOS</t>
  </si>
  <si>
    <t xml:space="preserve"> PROFESSOR INALDO CONCURSEIRO</t>
  </si>
  <si>
    <t xml:space="preserve"> PASTORA WALL</t>
  </si>
  <si>
    <t xml:space="preserve"> JOSENI MYLLA</t>
  </si>
  <si>
    <t xml:space="preserve"> IARA</t>
  </si>
  <si>
    <t xml:space="preserve"> ALESSANDRA GOMES</t>
  </si>
  <si>
    <t xml:space="preserve"> ELIS</t>
  </si>
  <si>
    <t xml:space="preserve"> DIVINA SILVA</t>
  </si>
  <si>
    <t xml:space="preserve"> RAQUEL BOGÉA</t>
  </si>
  <si>
    <t xml:space="preserve"> WILKERSON FERREIRA</t>
  </si>
  <si>
    <t xml:space="preserve"> PAULO ALEGRIA</t>
  </si>
  <si>
    <t xml:space="preserve"> GENILDO VIGILANTE</t>
  </si>
  <si>
    <t xml:space="preserve"> OZIEL PAZ</t>
  </si>
  <si>
    <t xml:space="preserve"> GUANABARA</t>
  </si>
  <si>
    <t xml:space="preserve"> ROSALVO BRASILEIRO</t>
  </si>
  <si>
    <t xml:space="preserve"> CRISTIA LIMA</t>
  </si>
  <si>
    <t xml:space="preserve"> CASTELO</t>
  </si>
  <si>
    <t xml:space="preserve"> JOSMAILTON</t>
  </si>
  <si>
    <t xml:space="preserve"> JULIO LANCHONETE</t>
  </si>
  <si>
    <t xml:space="preserve"> ANINHA</t>
  </si>
  <si>
    <t xml:space="preserve"> ADIBE MECANICO</t>
  </si>
  <si>
    <t xml:space="preserve"> JAMAIKA AMBIENTALISTA</t>
  </si>
  <si>
    <t xml:space="preserve"> CARLOS PENNA</t>
  </si>
  <si>
    <t xml:space="preserve"> INES DIAS</t>
  </si>
  <si>
    <t xml:space="preserve"> LIZIANE BRAUNER</t>
  </si>
  <si>
    <t xml:space="preserve"> LINDOBEX</t>
  </si>
  <si>
    <t xml:space="preserve"> AIRAM</t>
  </si>
  <si>
    <t xml:space="preserve"> MAYKON CORTEZ</t>
  </si>
  <si>
    <t xml:space="preserve"> VANDA LAGO</t>
  </si>
  <si>
    <t xml:space="preserve"> ANCHIETA JR</t>
  </si>
  <si>
    <t xml:space="preserve"> SUBTENENTE ANA PAULA</t>
  </si>
  <si>
    <t xml:space="preserve"> ANDERSON FONSECA</t>
  </si>
  <si>
    <t xml:space="preserve"> WASHINGTON SILVA</t>
  </si>
  <si>
    <t xml:space="preserve"> KENNEDY VALENTE</t>
  </si>
  <si>
    <t xml:space="preserve"> GIOVANI CORRADI</t>
  </si>
  <si>
    <t xml:space="preserve"> ROSA MARTINS</t>
  </si>
  <si>
    <t xml:space="preserve"> FLAVINHA DO POVO</t>
  </si>
  <si>
    <t xml:space="preserve"> SOUZA</t>
  </si>
  <si>
    <t xml:space="preserve"> HALINE ARAGÃO</t>
  </si>
  <si>
    <t xml:space="preserve"> DYENE SILVA</t>
  </si>
  <si>
    <t xml:space="preserve"> FRANCISCO DA M NORTE</t>
  </si>
  <si>
    <t xml:space="preserve"> UESLLEI ALMEIDA</t>
  </si>
  <si>
    <t xml:space="preserve"> JOÃO ARRAIS</t>
  </si>
  <si>
    <t xml:space="preserve"> ABEL DUARTE</t>
  </si>
  <si>
    <t xml:space="preserve"> PROFESSOR CARLOS ARRUDA</t>
  </si>
  <si>
    <t xml:space="preserve"> DULCE LIM</t>
  </si>
  <si>
    <t xml:space="preserve"> PRTB - PRP / PRTB</t>
  </si>
  <si>
    <t xml:space="preserve"> ANDREA MENDES</t>
  </si>
  <si>
    <t xml:space="preserve"> SOLANGE CAMPOS</t>
  </si>
  <si>
    <t xml:space="preserve"> CODÓZÃO</t>
  </si>
  <si>
    <t xml:space="preserve"> CHOCOLATE BOTAFOGO</t>
  </si>
  <si>
    <t xml:space="preserve"> INDIA</t>
  </si>
  <si>
    <t xml:space="preserve"> DAIANE CIGANA</t>
  </si>
  <si>
    <t xml:space="preserve"> PROF ADEMILSOM</t>
  </si>
  <si>
    <t xml:space="preserve"> NAJH</t>
  </si>
  <si>
    <t xml:space="preserve"> SAMUEL MUNIZ</t>
  </si>
  <si>
    <t xml:space="preserve"> JORGE SILVA</t>
  </si>
  <si>
    <t xml:space="preserve"> MARCUS ABREU</t>
  </si>
  <si>
    <t xml:space="preserve"> ANDRE KALLAGRI</t>
  </si>
  <si>
    <t xml:space="preserve"> VAL SILVA RADIALISTA</t>
  </si>
  <si>
    <t xml:space="preserve"> PAULO MARTINS</t>
  </si>
  <si>
    <t xml:space="preserve"> JOECI</t>
  </si>
  <si>
    <t xml:space="preserve"> SÔNIA LIMA</t>
  </si>
  <si>
    <t xml:space="preserve"> TATIANA REHBEIN</t>
  </si>
  <si>
    <t xml:space="preserve"> WILSON MENDES</t>
  </si>
  <si>
    <t xml:space="preserve"> MARCOS MORENO</t>
  </si>
  <si>
    <t xml:space="preserve"> MARTA LIMA</t>
  </si>
  <si>
    <t xml:space="preserve"> J BATISTA</t>
  </si>
  <si>
    <t xml:space="preserve"> ADRIANA LOURENÇO</t>
  </si>
  <si>
    <t xml:space="preserve"> ELISAFÁ AMORIM</t>
  </si>
  <si>
    <t xml:space="preserve"> WILSON GONÇALVES</t>
  </si>
  <si>
    <t xml:space="preserve"> MARLENE DAMAZIO</t>
  </si>
  <si>
    <t xml:space="preserve"> PAULO BODÃO</t>
  </si>
  <si>
    <t xml:space="preserve"> IVONE LOPES</t>
  </si>
  <si>
    <t xml:space="preserve"> CIDINHA SANTOS</t>
  </si>
  <si>
    <t xml:space="preserve"> MARLI CAMPOS</t>
  </si>
  <si>
    <t xml:space="preserve"> EMERSON OLIVEIRA</t>
  </si>
  <si>
    <t xml:space="preserve"> CAPISTRANO</t>
  </si>
  <si>
    <t xml:space="preserve"> CARLOS INACIO</t>
  </si>
  <si>
    <t xml:space="preserve"> WUNILBERTO MELO</t>
  </si>
  <si>
    <t xml:space="preserve"> RACIB ELIAS TICLY</t>
  </si>
  <si>
    <t xml:space="preserve"> RICHARD BARROS</t>
  </si>
  <si>
    <t xml:space="preserve"> PR. ALESSANDRO MARTINS</t>
  </si>
  <si>
    <t xml:space="preserve"> LUCIANO FRANCO</t>
  </si>
  <si>
    <t xml:space="preserve"> PROFESSOR HERCULES CEZAR</t>
  </si>
  <si>
    <t xml:space="preserve"> ENGENHEIRO URUBATAN</t>
  </si>
  <si>
    <t xml:space="preserve"> JAILTON VIGILANTE</t>
  </si>
  <si>
    <t xml:space="preserve"> VAVA GARÇOM</t>
  </si>
  <si>
    <t xml:space="preserve"> WILLIAN VINIL</t>
  </si>
  <si>
    <t xml:space="preserve"> PR RONON PINHEIRO</t>
  </si>
  <si>
    <t xml:space="preserve"> MARIA SONEIDE</t>
  </si>
  <si>
    <t xml:space="preserve"> JOÃO SALAS</t>
  </si>
  <si>
    <t xml:space="preserve"> JULIMAR PRODUTOR</t>
  </si>
  <si>
    <t xml:space="preserve"> HUMBERTO JOSE CARDOSO</t>
  </si>
  <si>
    <t xml:space="preserve"> NEUSA BARBOSA</t>
  </si>
  <si>
    <t xml:space="preserve"> DEUSA CAPUCHINHO</t>
  </si>
  <si>
    <t xml:space="preserve"> GUILHERME DA HORA</t>
  </si>
  <si>
    <t xml:space="preserve"> FRANCISCO COSTA</t>
  </si>
  <si>
    <t xml:space="preserve"> CHIQUINHO</t>
  </si>
  <si>
    <t xml:space="preserve"> NAIR</t>
  </si>
  <si>
    <t xml:space="preserve"> MARCINHA TAXISTA</t>
  </si>
  <si>
    <t xml:space="preserve"> RODRIGO VIANA</t>
  </si>
  <si>
    <t xml:space="preserve"> OSVANILDO LOURENSO</t>
  </si>
  <si>
    <t xml:space="preserve"> ANDERSON FABRICIO</t>
  </si>
  <si>
    <t xml:space="preserve"> CARLÃO</t>
  </si>
  <si>
    <t xml:space="preserve"> ANTONIO MENDES</t>
  </si>
  <si>
    <t xml:space="preserve"> LINDOLFO MAGALHÃES</t>
  </si>
  <si>
    <t xml:space="preserve"> MARIA CASSIANO</t>
  </si>
  <si>
    <t xml:space="preserve"> CHRISTIANA INOCENCIO</t>
  </si>
  <si>
    <t xml:space="preserve"> ZÉ BIDOLA</t>
  </si>
  <si>
    <t xml:space="preserve"> LENISE MENEGHETTI</t>
  </si>
  <si>
    <t xml:space="preserve"> NÚBIA LIMA</t>
  </si>
  <si>
    <t xml:space="preserve"> JANAINA PENTEADO</t>
  </si>
  <si>
    <t xml:space="preserve"> STANLEY SALGADO</t>
  </si>
  <si>
    <t xml:space="preserve"> ROSALICE</t>
  </si>
  <si>
    <t xml:space="preserve"> MARCELO GUIMARAES</t>
  </si>
  <si>
    <t xml:space="preserve"> MARCO ROSA</t>
  </si>
  <si>
    <t xml:space="preserve"> PAULO CORRÊA</t>
  </si>
  <si>
    <t xml:space="preserve"> PASTORA ROSE</t>
  </si>
  <si>
    <t xml:space="preserve"> SIMONE SANTANA</t>
  </si>
  <si>
    <t xml:space="preserve"> JOANA MACHADO</t>
  </si>
  <si>
    <t xml:space="preserve"> DENILSON DO GAS</t>
  </si>
  <si>
    <t xml:space="preserve"> GIZELE RIBEIRO</t>
  </si>
  <si>
    <t xml:space="preserve"> TIANA FREIRE</t>
  </si>
  <si>
    <t xml:space="preserve"> KALEY BLADIMIR</t>
  </si>
  <si>
    <t xml:space="preserve"> BATISTA NETO</t>
  </si>
  <si>
    <t xml:space="preserve"> VALDEMAR FELIX</t>
  </si>
  <si>
    <t xml:space="preserve"> EUSA DE ASSIS</t>
  </si>
  <si>
    <t xml:space="preserve"> NAYRA RAMOS</t>
  </si>
  <si>
    <t xml:space="preserve"> ALTINO TORNEIRO</t>
  </si>
  <si>
    <t xml:space="preserve"> JU FLOR</t>
  </si>
  <si>
    <t xml:space="preserve"> JESUS COBRADORA</t>
  </si>
  <si>
    <t xml:space="preserve"> LINDA MARTINS</t>
  </si>
  <si>
    <t xml:space="preserve"> EDUARDO LYON</t>
  </si>
  <si>
    <t xml:space="preserve"> THEODOMIRO LUSTOSA</t>
  </si>
  <si>
    <t xml:space="preserve"> DR PROF CABO J NUNES</t>
  </si>
  <si>
    <t xml:space="preserve"> SGT PAULA</t>
  </si>
  <si>
    <t xml:space="preserve"> MARIZIA BONIFACIO</t>
  </si>
  <si>
    <t xml:space="preserve"> JOSE LUCIO</t>
  </si>
  <si>
    <t xml:space="preserve"> SILVANIA LEAL</t>
  </si>
  <si>
    <t xml:space="preserve"> FRANCISCA CÔRTE</t>
  </si>
  <si>
    <t xml:space="preserve"> VINÓLIA PORTUGAL</t>
  </si>
  <si>
    <t xml:space="preserve"> JARO BRINY</t>
  </si>
  <si>
    <t xml:space="preserve"> DI CARDOSO</t>
  </si>
  <si>
    <t xml:space="preserve"> CONCEIÇÃO MARIA</t>
  </si>
  <si>
    <t xml:space="preserve"> JOCELIA ALBURQUERQUE</t>
  </si>
  <si>
    <t xml:space="preserve"> PROFESSORA GLEIDE</t>
  </si>
  <si>
    <t xml:space="preserve"> MC BANDIDA</t>
  </si>
  <si>
    <t xml:space="preserve"> RICARDO NEGREIROS</t>
  </si>
  <si>
    <t xml:space="preserve"> KELRIANY SILVA</t>
  </si>
  <si>
    <t xml:space="preserve"> BISMARCK UBER, CABIFY E 99</t>
  </si>
  <si>
    <t xml:space="preserve"> INDIO CARROCEIRO</t>
  </si>
  <si>
    <t xml:space="preserve"> SGT MARCUS VINICIUS</t>
  </si>
  <si>
    <t xml:space="preserve"> JUVENIL ALVES</t>
  </si>
  <si>
    <t xml:space="preserve"> THAIS MACHADO</t>
  </si>
  <si>
    <t xml:space="preserve"> PAULA ALVES PSICOPEDAGOGA</t>
  </si>
  <si>
    <t xml:space="preserve"> CLAUDIO PERIFERIA</t>
  </si>
  <si>
    <t xml:space="preserve"> BA SALAZAR</t>
  </si>
  <si>
    <t xml:space="preserve"> VIGILANTE SURICATA</t>
  </si>
  <si>
    <t xml:space="preserve"> CÁSSIO EDUARDO</t>
  </si>
  <si>
    <t xml:space="preserve"> NATANAEL SAULO</t>
  </si>
  <si>
    <t xml:space="preserve"> JUAREZ PAULINO</t>
  </si>
  <si>
    <t xml:space="preserve"> FRANCISCO COKIM</t>
  </si>
  <si>
    <t xml:space="preserve"> CARLOS PONTES</t>
  </si>
  <si>
    <t xml:space="preserve"> PROFESSORA GODOI</t>
  </si>
  <si>
    <t xml:space="preserve"> ROBERTO EUSTAQUIO</t>
  </si>
  <si>
    <t xml:space="preserve"> NATÁLIA MAZZOLI</t>
  </si>
  <si>
    <t xml:space="preserve"> NEGALAIZE</t>
  </si>
  <si>
    <t xml:space="preserve"> DEBORA SANTOS</t>
  </si>
  <si>
    <t xml:space="preserve"> DIL(DILMANOEL)</t>
  </si>
  <si>
    <t xml:space="preserve"> MARCIA GAMA</t>
  </si>
  <si>
    <t xml:space="preserve"> RICARDO TROVAO</t>
  </si>
  <si>
    <t xml:space="preserve"> TEREZINHA SILVA</t>
  </si>
  <si>
    <t xml:space="preserve"> ANDREA BORGES</t>
  </si>
  <si>
    <t xml:space="preserve"> ANDERSON MANTEIGA</t>
  </si>
  <si>
    <t xml:space="preserve"> DIVINO DOS PANFLETOS</t>
  </si>
  <si>
    <t xml:space="preserve"> KYARA ZARUTY LGBTI</t>
  </si>
  <si>
    <t xml:space="preserve"> NILSON DA FEMEI</t>
  </si>
  <si>
    <t xml:space="preserve"> ANDERSON SENTO</t>
  </si>
  <si>
    <t xml:space="preserve"> ROSE SOUZA</t>
  </si>
  <si>
    <t xml:space="preserve"> MARIA ADELIA</t>
  </si>
  <si>
    <t xml:space="preserve"> EMERSON VIDAL</t>
  </si>
  <si>
    <t xml:space="preserve"> JURACY MARQUES</t>
  </si>
  <si>
    <t xml:space="preserve"> DANI ALVES</t>
  </si>
  <si>
    <t xml:space="preserve"> REGINA TOMÉ</t>
  </si>
  <si>
    <t xml:space="preserve"> MARCOS NOGUEIRA</t>
  </si>
  <si>
    <t xml:space="preserve"> ARI SUSHI</t>
  </si>
  <si>
    <t xml:space="preserve"> ELICLEUDA</t>
  </si>
  <si>
    <t xml:space="preserve"> CAROLINE RIBEIRO</t>
  </si>
  <si>
    <t xml:space="preserve"> ALLISSON RENOVAÇÃO</t>
  </si>
  <si>
    <t xml:space="preserve"> BARBARA ANJOS</t>
  </si>
  <si>
    <t xml:space="preserve"> EDUARDO VON</t>
  </si>
  <si>
    <t xml:space="preserve"> DANIEL MARTINEZ</t>
  </si>
  <si>
    <t xml:space="preserve"> BALAGÃO</t>
  </si>
  <si>
    <t xml:space="preserve"> FILIPE COSTA</t>
  </si>
  <si>
    <t xml:space="preserve"> WINSTON COSTA</t>
  </si>
  <si>
    <t xml:space="preserve"> BEBETO DA COMUNIDADE</t>
  </si>
  <si>
    <t xml:space="preserve"> LUIZA GOMES</t>
  </si>
  <si>
    <t xml:space="preserve"> BETH SCOFIELD</t>
  </si>
  <si>
    <t xml:space="preserve"> SILVANA SANTOS</t>
  </si>
  <si>
    <t xml:space="preserve"> CELSO RIBEIRO</t>
  </si>
  <si>
    <t xml:space="preserve"> NEVITON MONOVIM</t>
  </si>
  <si>
    <t xml:space="preserve"> PALHAÇO LAMBY SAL</t>
  </si>
  <si>
    <t xml:space="preserve"> CESINHA DA ACESSIBILIDADE</t>
  </si>
  <si>
    <t xml:space="preserve"> PAULA AIK</t>
  </si>
  <si>
    <t xml:space="preserve"> FLORÊNCIO DO QUEIJO</t>
  </si>
  <si>
    <t xml:space="preserve"> LUZIA LEITE</t>
  </si>
  <si>
    <t xml:space="preserve"> DARCY LUIZ</t>
  </si>
  <si>
    <t xml:space="preserve"> DY NOBRE DOS OFICINEIROS</t>
  </si>
  <si>
    <t xml:space="preserve"> CLEBSON CARVALHO</t>
  </si>
  <si>
    <t xml:space="preserve"> RIVANE</t>
  </si>
  <si>
    <t xml:space="preserve"> LUCIANO GONZAGA</t>
  </si>
  <si>
    <t xml:space="preserve"> ADRIANA GLORIA</t>
  </si>
  <si>
    <t xml:space="preserve"> HAMSES GOMES</t>
  </si>
  <si>
    <t xml:space="preserve"> IANE</t>
  </si>
  <si>
    <t xml:space="preserve"> LELIO NEGAO</t>
  </si>
  <si>
    <t xml:space="preserve"> MARIA DUCLERIO</t>
  </si>
  <si>
    <t xml:space="preserve"> GABI DA JUVENTUDE</t>
  </si>
  <si>
    <t xml:space="preserve"> MARRETA</t>
  </si>
  <si>
    <t xml:space="preserve"> RAFAEL SILVA</t>
  </si>
  <si>
    <t xml:space="preserve"> BETH CARDOSO</t>
  </si>
  <si>
    <t xml:space="preserve"> PR. CÉLIO SANTANA</t>
  </si>
  <si>
    <t xml:space="preserve"> ELIANA EMERICK</t>
  </si>
  <si>
    <t xml:space="preserve"> PEDRO SILVA</t>
  </si>
  <si>
    <t xml:space="preserve"> RONALDO CARMO</t>
  </si>
  <si>
    <t xml:space="preserve"> DANY DO PV</t>
  </si>
  <si>
    <t xml:space="preserve"> HENRIQUE PASSOS</t>
  </si>
  <si>
    <t xml:space="preserve"> MAURO EVANGELISTA</t>
  </si>
  <si>
    <t xml:space="preserve"> BAIANO TEM</t>
  </si>
  <si>
    <t xml:space="preserve"> ELIZABETE QUEIROZ</t>
  </si>
  <si>
    <t xml:space="preserve"> TATI GOMES</t>
  </si>
  <si>
    <t xml:space="preserve"> DAIANNE COUTO</t>
  </si>
  <si>
    <t xml:space="preserve"> EDIVALDO ALBUQUERQUE</t>
  </si>
  <si>
    <t xml:space="preserve"> EDENUDES DE CASSIA</t>
  </si>
  <si>
    <t xml:space="preserve"> JÔ SILVA</t>
  </si>
  <si>
    <t xml:space="preserve"> MARINALDA SANTOS</t>
  </si>
  <si>
    <t xml:space="preserve"> SAIONARA CORTES</t>
  </si>
  <si>
    <t xml:space="preserve"> CELIA REGINA</t>
  </si>
  <si>
    <t xml:space="preserve"> NADIR BALEIRA</t>
  </si>
  <si>
    <t xml:space="preserve"> BENEDITO GALVAO</t>
  </si>
  <si>
    <t xml:space="preserve"> MISSIONARIO CARLOS</t>
  </si>
  <si>
    <t xml:space="preserve"> ARAGÃO</t>
  </si>
  <si>
    <t xml:space="preserve"> CIGANA LUCY</t>
  </si>
  <si>
    <t xml:space="preserve"> FLORINDA SAMONTES</t>
  </si>
  <si>
    <t xml:space="preserve"> JOSÉ SANTARÉM</t>
  </si>
  <si>
    <t xml:space="preserve"> CRISTINI VASCONCELOS</t>
  </si>
  <si>
    <t xml:space="preserve"> ANGELA AUGUSTO</t>
  </si>
  <si>
    <t xml:space="preserve"> GALEGA DO SHOPPING POPULAR</t>
  </si>
  <si>
    <t xml:space="preserve"> TINA LOPES</t>
  </si>
  <si>
    <t xml:space="preserve"> VIVIANE</t>
  </si>
  <si>
    <t xml:space="preserve"> PASTORA MARIA TRINDADE</t>
  </si>
  <si>
    <t xml:space="preserve"> RITA SIQUEIRA</t>
  </si>
  <si>
    <t xml:space="preserve"> GEISIMAR MORRO DA CRUZ</t>
  </si>
  <si>
    <t xml:space="preserve"> FÁTIMA AZEREDO</t>
  </si>
  <si>
    <t xml:space="preserve"> DANIEL RADAR</t>
  </si>
  <si>
    <t xml:space="preserve"> PPS</t>
  </si>
  <si>
    <t xml:space="preserve"> SALVE JORGE</t>
  </si>
  <si>
    <t xml:space="preserve"> PMB - PMB / PATRI</t>
  </si>
  <si>
    <t xml:space="preserve"> PEDRO IVO</t>
  </si>
  <si>
    <t xml:space="preserve"> PROFESSOR IVAN MORAES</t>
  </si>
  <si>
    <t xml:space="preserve"> DC - PSDB / DEM / DC</t>
  </si>
  <si>
    <t xml:space="preserve"> PROFESSOR RODRIGÃO</t>
  </si>
  <si>
    <t xml:space="preserve"> PATRI - PMB / PATRI</t>
  </si>
  <si>
    <t xml:space="preserve"> ROMAN DF</t>
  </si>
  <si>
    <t xml:space="preserve"> PSL - PSL / PPL</t>
  </si>
  <si>
    <t xml:space="preserve"> ROBERTA MONZINI</t>
  </si>
  <si>
    <t xml:space="preserve"> PPL - PSL / PPL</t>
  </si>
  <si>
    <t xml:space="preserve"> RAAD JR.</t>
  </si>
  <si>
    <t xml:space="preserve"> PSDB - PSDB / DEM / DC</t>
  </si>
  <si>
    <t xml:space="preserve"> BENEDITO DA VOZINHA</t>
  </si>
  <si>
    <t xml:space="preserve"> RAFAEL VASCONCELLOS</t>
  </si>
  <si>
    <t xml:space="preserve"> NETO NOROESTE</t>
  </si>
  <si>
    <t xml:space="preserve"> DEUSDETE</t>
  </si>
  <si>
    <t xml:space="preserve"> TOMAZ</t>
  </si>
  <si>
    <t xml:space="preserve"> MARIO BLANCO</t>
  </si>
  <si>
    <t xml:space="preserve"> FLAVIO ALENCASTRO</t>
  </si>
  <si>
    <t xml:space="preserve"> ALINE CABRAL</t>
  </si>
  <si>
    <t xml:space="preserve"> PEDIATRA FABIANA</t>
  </si>
  <si>
    <t xml:space="preserve"> WESLEY MOURA</t>
  </si>
  <si>
    <t xml:space="preserve"> ERIVALDO ALVES</t>
  </si>
  <si>
    <t xml:space="preserve"> JUNIOR ALMEIDA</t>
  </si>
  <si>
    <t xml:space="preserve"> RONALDO</t>
  </si>
  <si>
    <t xml:space="preserve"> PROFESSOR LEONARDO MIRANDA</t>
  </si>
  <si>
    <t xml:space="preserve"> GABRIEL ASSIS</t>
  </si>
  <si>
    <t xml:space="preserve"> DR SAULO</t>
  </si>
  <si>
    <t xml:space="preserve"> FERNANDO GOMIDE</t>
  </si>
  <si>
    <t xml:space="preserve"> DR. EDUARDO MOREIRA</t>
  </si>
  <si>
    <t xml:space="preserve"> PROF AUGUSTO FREIRE</t>
  </si>
  <si>
    <t xml:space="preserve"> ROMMEINE</t>
  </si>
  <si>
    <t xml:space="preserve"> DEM - PSDB / DEM / DC</t>
  </si>
  <si>
    <t xml:space="preserve"> É DANIEL E PRONTO</t>
  </si>
  <si>
    <t xml:space="preserve"> CLEISON DUVAL</t>
  </si>
  <si>
    <t xml:space="preserve"> NILO ARTHUR</t>
  </si>
  <si>
    <t xml:space="preserve"> ROGERIO VIEIRA</t>
  </si>
  <si>
    <t xml:space="preserve"> EPITÁCIO JÚNIOR</t>
  </si>
  <si>
    <t xml:space="preserve"> CIDA SILVA</t>
  </si>
  <si>
    <t xml:space="preserve"> PROFESSOR AARON</t>
  </si>
  <si>
    <t xml:space="preserve"> ALINNE MARQUES</t>
  </si>
  <si>
    <t xml:space="preserve"> PROFESSOR MANOEL MORAIS</t>
  </si>
  <si>
    <t xml:space="preserve"> REGINALDO GOUVEIA</t>
  </si>
  <si>
    <t xml:space="preserve"> LUCIA BESSA</t>
  </si>
  <si>
    <t xml:space="preserve"> WALTER MARCELO</t>
  </si>
  <si>
    <t xml:space="preserve"> KAIO TEIXEIRA</t>
  </si>
  <si>
    <t xml:space="preserve"> ENFERMEIRO JOSIAS JUNIOR</t>
  </si>
  <si>
    <t xml:space="preserve"> EDUARDO COELHO</t>
  </si>
  <si>
    <t xml:space="preserve"> PEREIRA</t>
  </si>
  <si>
    <t xml:space="preserve"> PROFESSOR WALTER</t>
  </si>
  <si>
    <t xml:space="preserve"> PAULINHO CARDOSO</t>
  </si>
  <si>
    <t xml:space="preserve"> YURI MAIA</t>
  </si>
  <si>
    <t xml:space="preserve"> BETO RIBEIRO</t>
  </si>
  <si>
    <t xml:space="preserve"> ANDRÉ MARTINS</t>
  </si>
  <si>
    <t xml:space="preserve"> RICHARD BANHARA</t>
  </si>
  <si>
    <t xml:space="preserve"> ALMACHIO ROCHA</t>
  </si>
  <si>
    <t xml:space="preserve"> PROFESSOR ROBINSON PAIS</t>
  </si>
  <si>
    <t xml:space="preserve"> EMILSON RIBEIRO</t>
  </si>
  <si>
    <t xml:space="preserve"> ROSSI</t>
  </si>
  <si>
    <t xml:space="preserve"> RONALDO CAMELÔ</t>
  </si>
  <si>
    <t xml:space="preserve"> ERICH</t>
  </si>
  <si>
    <t xml:space="preserve"> RICHARD DA SAÚDE</t>
  </si>
  <si>
    <t xml:space="preserve"> HELTON MARQUES O PATRIOTA</t>
  </si>
  <si>
    <t xml:space="preserve"> PEDRÃO</t>
  </si>
  <si>
    <t xml:space="preserve"> NÁGELA MARIA</t>
  </si>
  <si>
    <t xml:space="preserve"> IVAN SOARES</t>
  </si>
  <si>
    <t xml:space="preserve"> GUALTER VIEIRA</t>
  </si>
  <si>
    <t xml:space="preserve"> LIMA NETO</t>
  </si>
  <si>
    <t xml:space="preserve"> TATHI NOLETO</t>
  </si>
  <si>
    <t xml:space="preserve"> DR. ANTONIO MONTEIRO</t>
  </si>
  <si>
    <t xml:space="preserve"> ANDREIA BANDEIRA</t>
  </si>
  <si>
    <t xml:space="preserve"> WOLVERINE</t>
  </si>
  <si>
    <t xml:space="preserve"> LORD AZENHA</t>
  </si>
  <si>
    <t xml:space="preserve"> PROFESSORA LUCIA</t>
  </si>
  <si>
    <t xml:space="preserve"> DEDÉ</t>
  </si>
  <si>
    <t xml:space="preserve"> NOEMI BARUZZI</t>
  </si>
  <si>
    <t xml:space="preserve"> HELTON MACIEL</t>
  </si>
  <si>
    <t xml:space="preserve"> DIEGO ARRUDA</t>
  </si>
  <si>
    <t xml:space="preserve"> AGNALDO ROMEIRO</t>
  </si>
  <si>
    <t xml:space="preserve"> BEBÉ SANTANA</t>
  </si>
  <si>
    <t xml:space="preserve"> SAULO COSTA</t>
  </si>
  <si>
    <t xml:space="preserve"> O FISCAL DE BRASÍLIA</t>
  </si>
  <si>
    <t xml:space="preserve"> MARIA DO CARMO PAULINO</t>
  </si>
  <si>
    <t xml:space="preserve"> MC LANA</t>
  </si>
  <si>
    <t xml:space="preserve"> CHRIS QUINTILIANO</t>
  </si>
  <si>
    <t xml:space="preserve"> VANESSA GOUVEA</t>
  </si>
  <si>
    <t xml:space="preserve"> ALDOVRANDO TORRES</t>
  </si>
  <si>
    <t xml:space="preserve"> VINICIUS</t>
  </si>
  <si>
    <t xml:space="preserve"> GISELE</t>
  </si>
  <si>
    <t xml:space="preserve"> KALEBE</t>
  </si>
  <si>
    <t xml:space="preserve"> ALEXANDRE MORAIS</t>
  </si>
  <si>
    <t xml:space="preserve"> EUCLIDES PAPIROS</t>
  </si>
  <si>
    <t xml:space="preserve"> DEPUTADO MÃE</t>
  </si>
  <si>
    <t xml:space="preserve"> RONALDE LINS</t>
  </si>
  <si>
    <t xml:space="preserve"> ASSIS FERNANDES</t>
  </si>
  <si>
    <t xml:space="preserve"> SAMUEL LEANDRO</t>
  </si>
  <si>
    <t xml:space="preserve"> MARIANA DUARTE</t>
  </si>
  <si>
    <t xml:space="preserve"> NEGÃO DO PARANOÁ</t>
  </si>
  <si>
    <t xml:space="preserve"> LÚCIA FÉLIX</t>
  </si>
  <si>
    <t xml:space="preserve"> RODRIGO SCARPA</t>
  </si>
  <si>
    <t xml:space="preserve"> MATHEUS LOPES</t>
  </si>
  <si>
    <t xml:space="preserve"> DJAVAN</t>
  </si>
  <si>
    <t xml:space="preserve"> ZEZINHO</t>
  </si>
  <si>
    <t xml:space="preserve"> PAULO RENATO</t>
  </si>
  <si>
    <t xml:space="preserve"> PROFESSORA WALDETE</t>
  </si>
  <si>
    <t xml:space="preserve"> RICARDO PAZ</t>
  </si>
  <si>
    <t xml:space="preserve"> JORGE MARQUES</t>
  </si>
  <si>
    <t xml:space="preserve"> IRENE</t>
  </si>
  <si>
    <t xml:space="preserve"> JOAO HENRIQUE</t>
  </si>
  <si>
    <t xml:space="preserve"> LUIS FARMA</t>
  </si>
  <si>
    <t xml:space="preserve"> CLAIRTON MANGA ROSA</t>
  </si>
  <si>
    <t xml:space="preserve"> RODRIGO MANDARIN</t>
  </si>
  <si>
    <t xml:space="preserve"> IRMÃO GLÓRIA A DEUS</t>
  </si>
  <si>
    <t xml:space="preserve"> LUCINHA DA SAÚDE</t>
  </si>
  <si>
    <t xml:space="preserve"> AURINDO SILVA</t>
  </si>
  <si>
    <t xml:space="preserve"> EDSON</t>
  </si>
  <si>
    <t xml:space="preserve"> PSTU</t>
  </si>
  <si>
    <t xml:space="preserve"> O PAPAI CHEGOU</t>
  </si>
  <si>
    <t xml:space="preserve"> LELECA</t>
  </si>
  <si>
    <t xml:space="preserve"> KELLYNHA ESTRUTURAL</t>
  </si>
  <si>
    <t xml:space="preserve"> JORGE BAIANO</t>
  </si>
  <si>
    <t xml:space="preserve"> JOSE REIS</t>
  </si>
  <si>
    <t xml:space="preserve"> LUCIMARA FAGUNDES</t>
  </si>
  <si>
    <t xml:space="preserve"> OSVALDO RODRIGUES</t>
  </si>
  <si>
    <t xml:space="preserve"> ZITO MOURÃO</t>
  </si>
  <si>
    <t xml:space="preserve"> MARA DE TODOS</t>
  </si>
  <si>
    <t xml:space="preserve"> IVANI FERREIRA</t>
  </si>
  <si>
    <t xml:space="preserve"> PAULO PITOMBEIRA</t>
  </si>
  <si>
    <t xml:space="preserve"> SIMONE DE JESUS</t>
  </si>
  <si>
    <t xml:space="preserve"> PROFESSORA HELCIMAR</t>
  </si>
  <si>
    <t xml:space="preserve"> RONEIDE PAIVA</t>
  </si>
  <si>
    <t xml:space="preserve"> SAMIO BANDEIRA</t>
  </si>
  <si>
    <t xml:space="preserve"> RICHARDE BRAGA</t>
  </si>
  <si>
    <t xml:space="preserve"> UZIAS MATOS</t>
  </si>
  <si>
    <t xml:space="preserve"> MÁRCIO CARDOSO</t>
  </si>
  <si>
    <t xml:space="preserve"> VENÊ</t>
  </si>
  <si>
    <t xml:space="preserve"> MÔNICA ALVARES</t>
  </si>
  <si>
    <t xml:space="preserve"> SILVANA JAVED</t>
  </si>
  <si>
    <t xml:space="preserve"> BRUNO CAPELLI</t>
  </si>
  <si>
    <t xml:space="preserve"> MISA MORENA</t>
  </si>
  <si>
    <t xml:space="preserve"> ANDERSON LOPES</t>
  </si>
  <si>
    <t xml:space="preserve"> PASTOR BERNARDO</t>
  </si>
  <si>
    <t xml:space="preserve"> ANDYARA</t>
  </si>
  <si>
    <t xml:space="preserve"> SIMONE CASTELO BRANCO</t>
  </si>
  <si>
    <t xml:space="preserve"> RODRIGO PASSOS</t>
  </si>
  <si>
    <t xml:space="preserve"> WELTON JOSÉ</t>
  </si>
  <si>
    <t xml:space="preserve"> COUBERT BRAZ</t>
  </si>
  <si>
    <t xml:space="preserve"> CIDINHA ROCHA</t>
  </si>
  <si>
    <t xml:space="preserve"> ALINE</t>
  </si>
  <si>
    <t xml:space="preserve"> JAILSON SANTOS</t>
  </si>
  <si>
    <t xml:space="preserve"> MARCELO X</t>
  </si>
  <si>
    <t xml:space="preserve"> FARIAS DO BODE</t>
  </si>
  <si>
    <t xml:space="preserve"> HÉLIO LIMA</t>
  </si>
  <si>
    <t xml:space="preserve"> GEISA SILVA</t>
  </si>
  <si>
    <t xml:space="preserve"> ISAIAS FILHO</t>
  </si>
  <si>
    <t xml:space="preserve"> ELAYNE TIAGO</t>
  </si>
  <si>
    <t xml:space="preserve"> DRA. ROMILDA</t>
  </si>
  <si>
    <t xml:space="preserve"> FLAVIA REIS</t>
  </si>
  <si>
    <t xml:space="preserve"> LENE GUEDES</t>
  </si>
  <si>
    <t xml:space="preserve"> ASSIS DA SAÚDE</t>
  </si>
  <si>
    <t xml:space="preserve"> PAI RESENDE</t>
  </si>
  <si>
    <t xml:space="preserve"> SUELEN AGUIAR</t>
  </si>
  <si>
    <t xml:space="preserve"> NERLY LIMA</t>
  </si>
  <si>
    <t xml:space="preserve"> MARIA TEREZA</t>
  </si>
  <si>
    <t xml:space="preserve"> DANIELLE LEITE</t>
  </si>
  <si>
    <t xml:space="preserve"> LAÍS SOUZA</t>
  </si>
  <si>
    <t xml:space="preserve"> # 919</t>
  </si>
  <si>
    <t xml:space="preserve"> RAIMUNDO NONATO DOS SANTOS</t>
  </si>
  <si>
    <t xml:space="preserve"> # 920</t>
  </si>
  <si>
    <t xml:space="preserve"> SERGIO PIMENTEL</t>
  </si>
  <si>
    <t xml:space="preserve"> # 921</t>
  </si>
  <si>
    <t xml:space="preserve"> WILYE CAMPOS</t>
  </si>
  <si>
    <t xml:space="preserve"> # 922</t>
  </si>
  <si>
    <t xml:space="preserve"> TEREZINHA DE FÁTIMA</t>
  </si>
  <si>
    <t xml:space="preserve"> PCO</t>
  </si>
  <si>
    <t xml:space="preserve"> # 923</t>
  </si>
  <si>
    <t xml:space="preserve"> PASTOR FIGUEIREDO PARANAGUÁ</t>
  </si>
  <si>
    <t xml:space="preserve"> # 924</t>
  </si>
  <si>
    <t xml:space="preserve"> AMILTON SILVA</t>
  </si>
  <si>
    <t xml:space="preserve"> # 925</t>
  </si>
  <si>
    <t xml:space="preserve"> DR. JAIR</t>
  </si>
  <si>
    <t xml:space="preserve"> # 926</t>
  </si>
  <si>
    <t xml:space="preserve"> PAULO POLI</t>
  </si>
  <si>
    <t xml:space="preserve"> # 927</t>
  </si>
  <si>
    <t xml:space="preserve"> EXPEDITO MENDONÇA</t>
  </si>
  <si>
    <t xml:space="preserve"> # 928</t>
  </si>
  <si>
    <t xml:space="preserve"> PROFESSOR ADIMÁRIO TEODORO</t>
  </si>
  <si>
    <t xml:space="preserve"> # 929</t>
  </si>
  <si>
    <t xml:space="preserve"> EDILSON</t>
  </si>
  <si>
    <t xml:space="preserve"> # 930</t>
  </si>
  <si>
    <t xml:space="preserve"> RICARDO PATO</t>
  </si>
  <si>
    <t xml:space="preserve"> # 931</t>
  </si>
  <si>
    <t xml:space="preserve"> ANTONIO DO TAXI</t>
  </si>
  <si>
    <t xml:space="preserve"> # 932</t>
  </si>
  <si>
    <t xml:space="preserve"> PEIXE</t>
  </si>
  <si>
    <t xml:space="preserve"> # 933</t>
  </si>
  <si>
    <t xml:space="preserve"> PROFESSOR AILTON</t>
  </si>
  <si>
    <t xml:space="preserve"> # 934</t>
  </si>
  <si>
    <t xml:space="preserve"> PROFESSOR VICENTE</t>
  </si>
  <si>
    <t xml:space="preserve"> # 935</t>
  </si>
  <si>
    <t xml:space="preserve"> BRUNELLI</t>
  </si>
  <si>
    <t xml:space="preserve"> # 936</t>
  </si>
  <si>
    <t xml:space="preserve"> CHICO BOMBEIRO</t>
  </si>
  <si>
    <t xml:space="preserve"> # 937</t>
  </si>
  <si>
    <t xml:space="preserve"> TATIANA LEITE</t>
  </si>
  <si>
    <t xml:space="preserve"> # 938</t>
  </si>
  <si>
    <t xml:space="preserve"> TONINHO COWBOY</t>
  </si>
  <si>
    <t xml:space="preserve"> # 939</t>
  </si>
  <si>
    <t xml:space="preserve"> PETRA MAGALHÃES</t>
  </si>
  <si>
    <t xml:space="preserve"> # 940</t>
  </si>
  <si>
    <t xml:space="preserve"> FERNANDO VARGUES</t>
  </si>
  <si>
    <t xml:space="preserve"> # 941</t>
  </si>
  <si>
    <t xml:space="preserve"> REGIS MACHADO</t>
  </si>
  <si>
    <t xml:space="preserve"> # 942</t>
  </si>
  <si>
    <t xml:space="preserve"> ALEX RIBEIRO</t>
  </si>
  <si>
    <t xml:space="preserve"> # 943</t>
  </si>
  <si>
    <t xml:space="preserve"> LAURIZZE</t>
  </si>
  <si>
    <t xml:space="preserve"> # 944</t>
  </si>
  <si>
    <t xml:space="preserve"> DIEGO AMORIM</t>
  </si>
  <si>
    <t xml:space="preserve"> # 945</t>
  </si>
  <si>
    <t xml:space="preserve"> ANTÔNIO MARQUES</t>
  </si>
  <si>
    <t xml:space="preserve"> # 946</t>
  </si>
  <si>
    <t xml:space="preserve"> LAY SILVA</t>
  </si>
  <si>
    <t>O candidato não teve seus votos validados devido à sua situação jurídica, do seu vice ou à do seu partido. A situação atual do candidato pode ser obtida na Divulgação de Candidaturas e Contas Eleitorais. http://divulgacandcontas.tse.jus.br</t>
  </si>
  <si>
    <t xml:space="preserve">122.858 (7,26%) </t>
  </si>
  <si>
    <t xml:space="preserve">128.658 (7,61%) </t>
  </si>
  <si>
    <t xml:space="preserve">1.439.876 (85,13%) </t>
  </si>
  <si>
    <t xml:space="preserve">1.353.183 (93,98%) </t>
  </si>
  <si>
    <t xml:space="preserve">86.693 (6,02%) </t>
  </si>
  <si>
    <t xml:space="preserve"> FLAVIA ARRUDA</t>
  </si>
  <si>
    <t xml:space="preserve"> PR - PSDB / PR / DEM</t>
  </si>
  <si>
    <t xml:space="preserve"> ERIKA KOKAY</t>
  </si>
  <si>
    <t xml:space="preserve"> BIA KICIS</t>
  </si>
  <si>
    <t xml:space="preserve"> JULIO CESAR</t>
  </si>
  <si>
    <t xml:space="preserve"> PRB - PRB / PODE / PPS / SOLIDARIEDADE / PSC / PSD</t>
  </si>
  <si>
    <t xml:space="preserve"> PROFESSOR ISRAEL</t>
  </si>
  <si>
    <t xml:space="preserve"> PV - PSB / PV / PC do B / PDT / REDE</t>
  </si>
  <si>
    <t xml:space="preserve"> LUIS MIRANDA</t>
  </si>
  <si>
    <t xml:space="preserve"> DEM - PSDB / PR / DEM</t>
  </si>
  <si>
    <t xml:space="preserve"> PAULA BELMONTE</t>
  </si>
  <si>
    <t xml:space="preserve"> PPS - PRB / PODE / PPS / SOLIDARIEDADE / PSC / PSD</t>
  </si>
  <si>
    <t xml:space="preserve"> CELINA LEÃO</t>
  </si>
  <si>
    <t xml:space="preserve"> PP - MDB / PP / PSL / AVANTE</t>
  </si>
  <si>
    <t xml:space="preserve"> PROFESSOR PACCO</t>
  </si>
  <si>
    <t xml:space="preserve"> PODE - PRB / PODE / PPS / SOLIDARIEDADE / PSC / PSD</t>
  </si>
  <si>
    <t xml:space="preserve"> RENATO SANTANA</t>
  </si>
  <si>
    <t xml:space="preserve"> PSD - PRB / PODE / PPS / SOLIDARIEDADE / PSC / PSD</t>
  </si>
  <si>
    <t xml:space="preserve"> LAERTE BESSA</t>
  </si>
  <si>
    <t xml:space="preserve"> FILIPPELLI</t>
  </si>
  <si>
    <t xml:space="preserve"> MDB - MDB / PP / PSL / AVANTE</t>
  </si>
  <si>
    <t xml:space="preserve"> AUGUSTO CARVALHO</t>
  </si>
  <si>
    <t xml:space="preserve"> SOLIDARIEDADE - PRB / PODE / PPS / SOLIDARIEDADE / PSC / PSD</t>
  </si>
  <si>
    <t xml:space="preserve"> MARIA ABADIA</t>
  </si>
  <si>
    <t xml:space="preserve"> PSB - PSB / PV / PC do B / PDT / REDE</t>
  </si>
  <si>
    <t xml:space="preserve"> OLAIR</t>
  </si>
  <si>
    <t xml:space="preserve"> MARCOS DANTAS</t>
  </si>
  <si>
    <t xml:space="preserve"> LÉO MATOS</t>
  </si>
  <si>
    <t xml:space="preserve"> PDT - PSB / PV / PC do B / PDT / REDE</t>
  </si>
  <si>
    <t xml:space="preserve"> COMANDANTE ABOUD</t>
  </si>
  <si>
    <t xml:space="preserve"> PSL - MDB / PP / PSL / AVANTE</t>
  </si>
  <si>
    <t xml:space="preserve"> WILL GODOY</t>
  </si>
  <si>
    <t xml:space="preserve"> PROFESSOR GADELHA</t>
  </si>
  <si>
    <t xml:space="preserve"> PAULO RORIZ</t>
  </si>
  <si>
    <t xml:space="preserve"> PSDB - PSDB / PR / DEM</t>
  </si>
  <si>
    <t xml:space="preserve"> ELISA ROBSON</t>
  </si>
  <si>
    <t xml:space="preserve"> ADRIANA FARIA</t>
  </si>
  <si>
    <t xml:space="preserve"> REDE - PSB / PV / PC do B / PDT / REDE</t>
  </si>
  <si>
    <t xml:space="preserve"> NEWTON LINS</t>
  </si>
  <si>
    <t xml:space="preserve"> ADALBERTO IMBRÓSIO</t>
  </si>
  <si>
    <t xml:space="preserve"> FRANCISCO LUCIO</t>
  </si>
  <si>
    <t xml:space="preserve"> VANESSA É O BICHO</t>
  </si>
  <si>
    <t xml:space="preserve"> EDIMAR PIRENEUS</t>
  </si>
  <si>
    <t xml:space="preserve"> SGT ADRIANO OLIVEIRA</t>
  </si>
  <si>
    <t xml:space="preserve"> ANA PRESTES</t>
  </si>
  <si>
    <t xml:space="preserve"> PC do B - PSB / PV / PC do B / PDT / REDE</t>
  </si>
  <si>
    <t xml:space="preserve"> DERSON MAIA</t>
  </si>
  <si>
    <t xml:space="preserve"> DELEGADO FEDERAL LEIRO</t>
  </si>
  <si>
    <t xml:space="preserve"> THAYNARA</t>
  </si>
  <si>
    <t xml:space="preserve"> SABINO</t>
  </si>
  <si>
    <t xml:space="preserve"> DEFENSOR KLEBER</t>
  </si>
  <si>
    <t xml:space="preserve"> AVANTE - MDB / PP / PSL / AVANTE</t>
  </si>
  <si>
    <t xml:space="preserve"> EDUARDO CUSTO ZERO</t>
  </si>
  <si>
    <t xml:space="preserve"> ISANIL</t>
  </si>
  <si>
    <t xml:space="preserve"> MAURÍLIO DF</t>
  </si>
  <si>
    <t xml:space="preserve"> AMERICA BONFIM</t>
  </si>
  <si>
    <t xml:space="preserve"> FRANCIMAR</t>
  </si>
  <si>
    <t xml:space="preserve"> PSC - PRB / PODE / PPS / SOLIDARIEDADE / PSC / PSD</t>
  </si>
  <si>
    <t xml:space="preserve"> EXPEDITO VELOSO</t>
  </si>
  <si>
    <t xml:space="preserve"> ANGELO DONGA</t>
  </si>
  <si>
    <t xml:space="preserve"> OSCAR SILVA</t>
  </si>
  <si>
    <t xml:space="preserve"> MEIRE MOTA</t>
  </si>
  <si>
    <t xml:space="preserve"> AGENTE D'SOUSA</t>
  </si>
  <si>
    <t xml:space="preserve"> RAYSSA TOMAZ</t>
  </si>
  <si>
    <t xml:space="preserve"> SUZANGELA LEÃO DE JUDÁ</t>
  </si>
  <si>
    <t xml:space="preserve"> VIRNA SMITH</t>
  </si>
  <si>
    <t xml:space="preserve"> SEU GABINETE</t>
  </si>
  <si>
    <t xml:space="preserve"> CLAUDINHA DA SAÚDE</t>
  </si>
  <si>
    <t xml:space="preserve"> TIM</t>
  </si>
  <si>
    <t xml:space="preserve"> SARGENTO EVERALDO</t>
  </si>
  <si>
    <t xml:space="preserve"> ANDREIA GOMES DOS ANIMAIS</t>
  </si>
  <si>
    <t xml:space="preserve"> CORONEL WELLINGTON</t>
  </si>
  <si>
    <t xml:space="preserve"> JOSE LOPES</t>
  </si>
  <si>
    <t xml:space="preserve"> CRISTINA ROBERTO</t>
  </si>
  <si>
    <t xml:space="preserve"> LEOCLIDES ARRUDA</t>
  </si>
  <si>
    <t xml:space="preserve"> KAMUU DAN</t>
  </si>
  <si>
    <t xml:space="preserve"> ANDRÉIA MOURA</t>
  </si>
  <si>
    <t xml:space="preserve"> MAJOR PAULO THIAGO</t>
  </si>
  <si>
    <t xml:space="preserve"> ESTÉFANE CABEÇA BRANCA</t>
  </si>
  <si>
    <t xml:space="preserve"> REBECA GOMES</t>
  </si>
  <si>
    <t xml:space="preserve"> GESSYCA</t>
  </si>
  <si>
    <t xml:space="preserve"> CAPITÃO ROBERTO BOMBEIRO</t>
  </si>
  <si>
    <t xml:space="preserve"> MARCELO TIGRE</t>
  </si>
  <si>
    <t xml:space="preserve"> ABIAS DE SOUSA SILVA</t>
  </si>
  <si>
    <t xml:space="preserve"> MIRA DA SAÚDE</t>
  </si>
  <si>
    <t xml:space="preserve"> WILSON NOBRE</t>
  </si>
  <si>
    <t xml:space="preserve"> DANIEL PXEIRA</t>
  </si>
  <si>
    <t xml:space="preserve"> LEANDRO NARDY</t>
  </si>
  <si>
    <t xml:space="preserve"> CARLOS AROUCK</t>
  </si>
  <si>
    <t xml:space="preserve"> FRANCISCO WELLINGTON</t>
  </si>
  <si>
    <t xml:space="preserve"> DRA. RAQUEL COSTA RIBEIRO</t>
  </si>
  <si>
    <t xml:space="preserve"> MAGELLINHA</t>
  </si>
  <si>
    <t xml:space="preserve"> JOAQUIM RODRIGUES</t>
  </si>
  <si>
    <t xml:space="preserve"> PROFESSOR MANOEL FILHO</t>
  </si>
  <si>
    <t xml:space="preserve"> JANETE ALMEIDA</t>
  </si>
  <si>
    <t xml:space="preserve"> WILSON GREY</t>
  </si>
  <si>
    <t xml:space="preserve"> ALEXANDRE LIRA LGBTI</t>
  </si>
  <si>
    <t xml:space="preserve"> GIULIANE DIAS DA CEILÂNDIA</t>
  </si>
  <si>
    <t xml:space="preserve"> SARGENTO HERLAN</t>
  </si>
  <si>
    <t xml:space="preserve"> OSNI CALIXTO</t>
  </si>
  <si>
    <t xml:space="preserve"> MIRIAM STEIN</t>
  </si>
  <si>
    <t xml:space="preserve"> FERNANDO HORTA</t>
  </si>
  <si>
    <t xml:space="preserve"> ROMUALDO JOW</t>
  </si>
  <si>
    <t xml:space="preserve"> ANA ELIZA</t>
  </si>
  <si>
    <t xml:space="preserve"> JUSTINO CARVALHO</t>
  </si>
  <si>
    <t xml:space="preserve"> JOÃO DE MARTINS</t>
  </si>
  <si>
    <t xml:space="preserve"> PROFESSORA CLEMENTINA</t>
  </si>
  <si>
    <t xml:space="preserve"> ARAJÚ SEPETI GUARANI</t>
  </si>
  <si>
    <t xml:space="preserve"> CHRISTIANE TABOSA</t>
  </si>
  <si>
    <t xml:space="preserve"> WALTER CELIO</t>
  </si>
  <si>
    <t xml:space="preserve"> JOAQUIM RORIZ</t>
  </si>
  <si>
    <t xml:space="preserve"> PROS - PROS / PMB / PMN</t>
  </si>
  <si>
    <t xml:space="preserve"> PAULO FERNANDO</t>
  </si>
  <si>
    <t xml:space="preserve"> PATRI - PTB / PHS / PTC / PATRI</t>
  </si>
  <si>
    <t xml:space="preserve"> RODRIGO FREIRE</t>
  </si>
  <si>
    <t xml:space="preserve"> SARGENTO ELIOMAR RODRIGUES</t>
  </si>
  <si>
    <t xml:space="preserve"> PTC - PTB / PHS / PTC / PATRI</t>
  </si>
  <si>
    <t xml:space="preserve"> HÉLIO JOSÉ</t>
  </si>
  <si>
    <t xml:space="preserve"> BELLE BORGES</t>
  </si>
  <si>
    <t xml:space="preserve"> PASTOR MANOEL</t>
  </si>
  <si>
    <t xml:space="preserve"> TALITA VICTOR</t>
  </si>
  <si>
    <t xml:space="preserve"> THIAGO MANZONI</t>
  </si>
  <si>
    <t xml:space="preserve"> DR. CHARLES</t>
  </si>
  <si>
    <t xml:space="preserve"> PHS - PTB / PHS / PTC / PATRI</t>
  </si>
  <si>
    <t xml:space="preserve"> FLÁVIO WERNECK</t>
  </si>
  <si>
    <t xml:space="preserve"> CORONEL CHARLES MAGALHAES</t>
  </si>
  <si>
    <t xml:space="preserve"> ZÉ EDMAR</t>
  </si>
  <si>
    <t xml:space="preserve"> PMN - PROS / PMB / PMN</t>
  </si>
  <si>
    <t xml:space="preserve"> TATU</t>
  </si>
  <si>
    <t xml:space="preserve"> PMB - PROS / PMB / PMN</t>
  </si>
  <si>
    <t xml:space="preserve"> GEORGIOS</t>
  </si>
  <si>
    <t xml:space="preserve"> ANJULI</t>
  </si>
  <si>
    <t xml:space="preserve"> MANINHA</t>
  </si>
  <si>
    <t xml:space="preserve"> ASSIS MARINHO</t>
  </si>
  <si>
    <t xml:space="preserve"> ETIENO - O AGENTE DA SAUDE</t>
  </si>
  <si>
    <t xml:space="preserve"> PPL</t>
  </si>
  <si>
    <t xml:space="preserve"> MIGUEL LUCENA</t>
  </si>
  <si>
    <t xml:space="preserve"> PTB - PTB / PHS / PTC / PATRI</t>
  </si>
  <si>
    <t xml:space="preserve"> DIEGO MAIA</t>
  </si>
  <si>
    <t xml:space="preserve"> NEVITON SANGUE BOM</t>
  </si>
  <si>
    <t xml:space="preserve"> PROFESSOR GERARDO</t>
  </si>
  <si>
    <t xml:space="preserve"> GISELIA</t>
  </si>
  <si>
    <t xml:space="preserve"> DRA. FÁTIMA</t>
  </si>
  <si>
    <t xml:space="preserve"> CIRO FREITAS</t>
  </si>
  <si>
    <t xml:space="preserve"> RICK MARANTZ</t>
  </si>
  <si>
    <t xml:space="preserve"> EVELIN MACIEL</t>
  </si>
  <si>
    <t xml:space="preserve"> ROGÉRIO DA VEIGA</t>
  </si>
  <si>
    <t xml:space="preserve"> ERICK ANDRADE</t>
  </si>
  <si>
    <t xml:space="preserve"> PASTORA FATIMA ROQUE</t>
  </si>
  <si>
    <t xml:space="preserve"> FLAUZINO ANTUNES</t>
  </si>
  <si>
    <t xml:space="preserve"> ELCIMARA</t>
  </si>
  <si>
    <t xml:space="preserve"> JUNIOR XUKURU</t>
  </si>
  <si>
    <t xml:space="preserve"> VALDIR MIRANDA</t>
  </si>
  <si>
    <t xml:space="preserve"> JACÓ</t>
  </si>
  <si>
    <t xml:space="preserve"> JOÃO SÁ SÁ</t>
  </si>
  <si>
    <t xml:space="preserve"> RODGER DO GRUPO DE EMPREGOS</t>
  </si>
  <si>
    <t xml:space="preserve"> DC</t>
  </si>
  <si>
    <t xml:space="preserve"> ANGELO BALBINO</t>
  </si>
  <si>
    <t xml:space="preserve"> FLAVIO PIKANA</t>
  </si>
  <si>
    <t xml:space="preserve"> ISAAC SILVA</t>
  </si>
  <si>
    <t xml:space="preserve"> VERONICA GOULART</t>
  </si>
  <si>
    <t xml:space="preserve"> JEFERSON MAXIMINO</t>
  </si>
  <si>
    <t xml:space="preserve"> EDISON CEILANDIA</t>
  </si>
  <si>
    <t xml:space="preserve"> BISPA CONSOLAÇÃO</t>
  </si>
  <si>
    <t xml:space="preserve"> ANTONIO CARDOSO</t>
  </si>
  <si>
    <t xml:space="preserve"> PROFESSOR VIRGILIO</t>
  </si>
  <si>
    <t xml:space="preserve"> FELLIPE PASSOS</t>
  </si>
  <si>
    <t xml:space="preserve"> LINEUDA DA SUSTENTABILIDADE</t>
  </si>
  <si>
    <t xml:space="preserve"> LOURIVAL AZEVEDO</t>
  </si>
  <si>
    <t xml:space="preserve"> LURI SAEKI</t>
  </si>
  <si>
    <t xml:space="preserve"> AMARAL</t>
  </si>
  <si>
    <t xml:space="preserve"> CAMPANELLA</t>
  </si>
  <si>
    <t xml:space="preserve"> DINAIR BARROS</t>
  </si>
  <si>
    <t xml:space="preserve"> SAMIA WALESKA</t>
  </si>
  <si>
    <t xml:space="preserve"> ITAMAR</t>
  </si>
  <si>
    <t xml:space="preserve"> JOÃO TERRA</t>
  </si>
  <si>
    <t xml:space="preserve"> INOCÊNCIO CALTAGIRONI</t>
  </si>
  <si>
    <t xml:space="preserve"> JOAO SEM TERRA</t>
  </si>
  <si>
    <t xml:space="preserve"> FRANCISCA ROCHA</t>
  </si>
  <si>
    <t xml:space="preserve"> JOSIVALDO FEITOSA</t>
  </si>
  <si>
    <t xml:space="preserve"> EDU ATILA</t>
  </si>
  <si>
    <t xml:space="preserve"> JAMIL MAGARI PCB</t>
  </si>
  <si>
    <t xml:space="preserve"> PCB - PSOL / PCB</t>
  </si>
  <si>
    <t xml:space="preserve"> NATHAN BELCAVELLO</t>
  </si>
  <si>
    <t xml:space="preserve"> MAICON CARVALHO</t>
  </si>
  <si>
    <t xml:space="preserve"> GILDETE</t>
  </si>
  <si>
    <t xml:space="preserve"> HELÔ PIRES</t>
  </si>
  <si>
    <t xml:space="preserve"> NAIARA LOURENÇO</t>
  </si>
  <si>
    <t xml:space="preserve"> VIVIANE GOMES</t>
  </si>
  <si>
    <t xml:space="preserve"> # 163</t>
  </si>
  <si>
    <t xml:space="preserve"> JOSE NOGUEIRA</t>
  </si>
  <si>
    <t xml:space="preserve"> # 164</t>
  </si>
  <si>
    <t xml:space="preserve"> VERA LUCIA</t>
  </si>
  <si>
    <t xml:space="preserve"> # 165</t>
  </si>
  <si>
    <t xml:space="preserve"> FLAVIO CORREIA</t>
  </si>
  <si>
    <t xml:space="preserve"> # 166</t>
  </si>
  <si>
    <t xml:space="preserve"> JURACI TESOURA DE OURO</t>
  </si>
  <si>
    <t xml:space="preserve"> # 167</t>
  </si>
  <si>
    <t xml:space="preserve"> RICARDO MACHADO</t>
  </si>
  <si>
    <t xml:space="preserve"> # 168</t>
  </si>
  <si>
    <t xml:space="preserve"> JUSCELIA</t>
  </si>
  <si>
    <t xml:space="preserve"> # 169</t>
  </si>
  <si>
    <t xml:space="preserve"> DENISE</t>
  </si>
  <si>
    <t xml:space="preserve"> # 170</t>
  </si>
  <si>
    <t xml:space="preserve"> MAURO ROGERIO</t>
  </si>
  <si>
    <t xml:space="preserve"> # 171</t>
  </si>
  <si>
    <t xml:space="preserve"> PATRÍCIA RODRIGUEZ</t>
  </si>
  <si>
    <t xml:space="preserve"> # 172</t>
  </si>
  <si>
    <t xml:space="preserve"> TODI MORENO</t>
  </si>
  <si>
    <t xml:space="preserve"> # 173</t>
  </si>
  <si>
    <t xml:space="preserve"> SIMONE AZEVEDO</t>
  </si>
  <si>
    <t xml:space="preserve"> # 174</t>
  </si>
  <si>
    <t xml:space="preserve"> MAJOR EMILIO</t>
  </si>
  <si>
    <t xml:space="preserve"> # 175</t>
  </si>
  <si>
    <t xml:space="preserve"> TANIA PIRES</t>
  </si>
  <si>
    <t xml:space="preserve"> # 176</t>
  </si>
  <si>
    <t xml:space="preserve"> NIRCEU WERNECK</t>
  </si>
  <si>
    <t xml:space="preserve"> # 177</t>
  </si>
  <si>
    <t xml:space="preserve"> KENGY</t>
  </si>
  <si>
    <t xml:space="preserve"> # 178</t>
  </si>
  <si>
    <t xml:space="preserve"> KÁTIA TAVARES</t>
  </si>
  <si>
    <t xml:space="preserve"> # 179</t>
  </si>
  <si>
    <t xml:space="preserve"> LIA AIRES</t>
  </si>
  <si>
    <t>votos nominais</t>
  </si>
  <si>
    <t>somando votos:</t>
  </si>
  <si>
    <t>cadeiras</t>
  </si>
  <si>
    <t>quociente eleitoral</t>
  </si>
  <si>
    <t>Elegeram acima de 80% QE</t>
  </si>
  <si>
    <t>Elegeram entre</t>
  </si>
  <si>
    <t>Elegeram abaixo de % QE</t>
  </si>
  <si>
    <t xml:space="preserve">Elegeram </t>
  </si>
  <si>
    <t>Não Elegeram</t>
  </si>
  <si>
    <t>candidatos</t>
  </si>
  <si>
    <t>nao eleitos</t>
  </si>
  <si>
    <t>http://divulga.tse.jus.br/</t>
  </si>
  <si>
    <t>Distrito Federal</t>
  </si>
  <si>
    <t>Deputados Federais</t>
  </si>
  <si>
    <t>%QE</t>
  </si>
  <si>
    <t>Acumulado</t>
  </si>
  <si>
    <t>Votos 2014</t>
  </si>
  <si>
    <t>VoteNet</t>
  </si>
  <si>
    <t>controles</t>
  </si>
  <si>
    <t>nom + leg</t>
  </si>
  <si>
    <t>brancos</t>
  </si>
  <si>
    <t>nulos</t>
  </si>
  <si>
    <t>abstençao</t>
  </si>
  <si>
    <t>Elegeram</t>
  </si>
  <si>
    <t>votaram nominalmente</t>
  </si>
  <si>
    <t>Abstenção</t>
  </si>
  <si>
    <t>Nulos</t>
  </si>
  <si>
    <t>Brancos</t>
  </si>
  <si>
    <t>Legenda</t>
  </si>
  <si>
    <t xml:space="preserve"> Elegeram 3 DFs eleitos: [48%; 67%] QE</t>
  </si>
  <si>
    <t xml:space="preserve"> Elegeram 5 DFs menos votados (Maioria Bancada DF): [18%; 44%] QE</t>
  </si>
  <si>
    <t>Deputado Federal</t>
  </si>
  <si>
    <t>Nenhum DF eleito acima de 80% QE</t>
  </si>
  <si>
    <t>Votos</t>
  </si>
  <si>
    <t>%</t>
  </si>
  <si>
    <t>% Acum</t>
  </si>
  <si>
    <t xml:space="preserve"> Votos de Legenda</t>
  </si>
  <si>
    <t xml:space="preserve"> Abstenções</t>
  </si>
  <si>
    <t>Total de Eleitores</t>
  </si>
  <si>
    <t>Informações Adicionais:</t>
  </si>
  <si>
    <t>Votos Válidos</t>
  </si>
  <si>
    <t>QE= Quociente Eleitoral (Votos)</t>
  </si>
  <si>
    <t>Candidatos</t>
  </si>
  <si>
    <t>Candidatos por Cadeira</t>
  </si>
  <si>
    <t>Reeleitos</t>
  </si>
  <si>
    <t>Fonte: http://divulga.tse.jus.br</t>
  </si>
  <si>
    <t>eleitores</t>
  </si>
  <si>
    <t>Total Votos Nominais dos Eleitos</t>
  </si>
  <si>
    <t>Média de Votos dos Eleitos</t>
  </si>
  <si>
    <t>se a maioria dos menos votados estivessem pela média</t>
  </si>
  <si>
    <t>acrescimo de votos nominal dos eleitos</t>
  </si>
  <si>
    <t>aumento de representatividade pontos percentuais</t>
  </si>
  <si>
    <t>aumento percentual de de representatividade</t>
  </si>
  <si>
    <t>Eleitores Protagonistas (1:3)</t>
  </si>
  <si>
    <t>50% do QE</t>
  </si>
  <si>
    <t>se a maioria dos menos votados estivessem por 50% do QE</t>
  </si>
  <si>
    <t>Eleitores Protagonistas (1:10)</t>
  </si>
  <si>
    <t>(*) Grau de Representatividade é o Total de Votos Nominais recebido pelos eleitos dividido pelo Total de Eleitores.</t>
  </si>
  <si>
    <t>Para mostrar o DESPERDÍCIO DE VOTOS (Brancos e Nulos)</t>
  </si>
  <si>
    <t>Poderiam ter eleitos Dep. Federais pelo QE</t>
  </si>
  <si>
    <t>Poderiam ter eleitos Dep. Federais com 50% do QE</t>
  </si>
  <si>
    <t xml:space="preserve"> Elegeram 11 DDs eleitos: [23%; 47%] QE</t>
  </si>
  <si>
    <t xml:space="preserve"> Elegeram 13 DDs menos votados (Maioria): [10%; 21%] QE</t>
  </si>
  <si>
    <t>Candidatos com mais votos que os eleitos</t>
  </si>
  <si>
    <t>Deputados Distritais</t>
  </si>
  <si>
    <t>Deputado Distrital</t>
  </si>
  <si>
    <t>Total de Eleitores: 2081218Deputados Distritais: 24QE= Quociente Eleitoral (Votos): 63074Candidatos: 918Candidatos por Cadeira: 38Reeleitos: Fonte: http://divulga.tse.jus.br</t>
  </si>
  <si>
    <t>Total de Eleitores: 2081218Deputados Federais: 8QE= Quociente Eleitoral (Votos): 179985Candidatos: 162Candidatos por Cadeira: 20Reeleitos: Fonte: http://divulga.tse.jus.br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</si>
</sst>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3" fontId="0" fillId="0" borderId="0" xfId="0" applyNumberFormat="1"/>
    <xf numFmtId="10" fontId="0" fillId="0" borderId="0" xfId="0" applyNumberFormat="1"/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4" xfId="0" applyFill="1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164" fontId="0" fillId="2" borderId="7" xfId="1" applyNumberFormat="1" applyFont="1" applyFill="1" applyBorder="1"/>
    <xf numFmtId="0" fontId="0" fillId="0" borderId="8" xfId="0" applyBorder="1"/>
    <xf numFmtId="0" fontId="0" fillId="0" borderId="9" xfId="0" applyBorder="1"/>
    <xf numFmtId="164" fontId="0" fillId="0" borderId="9" xfId="1" applyNumberFormat="1" applyFont="1" applyBorder="1"/>
    <xf numFmtId="164" fontId="0" fillId="2" borderId="9" xfId="1" applyNumberFormat="1" applyFont="1" applyFill="1" applyBorder="1"/>
    <xf numFmtId="3" fontId="0" fillId="0" borderId="9" xfId="0" applyNumberFormat="1" applyBorder="1"/>
    <xf numFmtId="0" fontId="0" fillId="0" borderId="10" xfId="0" applyBorder="1"/>
    <xf numFmtId="164" fontId="0" fillId="0" borderId="11" xfId="1" applyNumberFormat="1" applyFont="1" applyBorder="1"/>
    <xf numFmtId="0" fontId="0" fillId="3" borderId="0" xfId="0" applyFill="1"/>
    <xf numFmtId="0" fontId="3" fillId="4" borderId="12" xfId="0" applyFont="1" applyFill="1" applyBorder="1" applyAlignment="1">
      <alignment horizontal="center"/>
    </xf>
    <xf numFmtId="164" fontId="0" fillId="5" borderId="13" xfId="0" applyNumberFormat="1" applyFill="1" applyBorder="1"/>
    <xf numFmtId="0" fontId="0" fillId="0" borderId="13" xfId="0" applyBorder="1"/>
    <xf numFmtId="9" fontId="0" fillId="0" borderId="13" xfId="2" applyFont="1" applyBorder="1"/>
    <xf numFmtId="9" fontId="0" fillId="0" borderId="13" xfId="0" applyNumberFormat="1" applyBorder="1"/>
    <xf numFmtId="0" fontId="0" fillId="0" borderId="14" xfId="0" applyBorder="1"/>
    <xf numFmtId="9" fontId="0" fillId="0" borderId="9" xfId="2" applyFont="1" applyFill="1" applyBorder="1"/>
    <xf numFmtId="164" fontId="0" fillId="0" borderId="15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5" fontId="0" fillId="0" borderId="0" xfId="0" applyNumberFormat="1"/>
    <xf numFmtId="164" fontId="0" fillId="6" borderId="9" xfId="1" applyNumberFormat="1" applyFont="1" applyFill="1" applyBorder="1"/>
    <xf numFmtId="164" fontId="0" fillId="0" borderId="0" xfId="0" applyNumberFormat="1"/>
    <xf numFmtId="164" fontId="0" fillId="6" borderId="12" xfId="1" applyNumberFormat="1" applyFont="1" applyFill="1" applyBorder="1"/>
    <xf numFmtId="164" fontId="0" fillId="6" borderId="6" xfId="1" applyNumberFormat="1" applyFont="1" applyFill="1" applyBorder="1"/>
    <xf numFmtId="0" fontId="0" fillId="0" borderId="15" xfId="0" applyBorder="1"/>
    <xf numFmtId="164" fontId="0" fillId="6" borderId="8" xfId="1" applyNumberFormat="1" applyFont="1" applyFill="1" applyBorder="1"/>
    <xf numFmtId="164" fontId="0" fillId="6" borderId="10" xfId="1" applyNumberFormat="1" applyFont="1" applyFill="1" applyBorder="1"/>
    <xf numFmtId="164" fontId="0" fillId="6" borderId="16" xfId="1" applyNumberFormat="1" applyFont="1" applyFill="1" applyBorder="1"/>
    <xf numFmtId="9" fontId="0" fillId="7" borderId="9" xfId="2" applyFont="1" applyFill="1" applyBorder="1"/>
    <xf numFmtId="3" fontId="0" fillId="7" borderId="9" xfId="0" applyNumberFormat="1" applyFill="1" applyBorder="1"/>
    <xf numFmtId="9" fontId="0" fillId="6" borderId="9" xfId="2" applyFont="1" applyFill="1" applyBorder="1"/>
    <xf numFmtId="3" fontId="0" fillId="6" borderId="9" xfId="0" applyNumberFormat="1" applyFill="1" applyBorder="1"/>
    <xf numFmtId="9" fontId="0" fillId="5" borderId="9" xfId="2" applyFont="1" applyFill="1" applyBorder="1"/>
    <xf numFmtId="9" fontId="0" fillId="0" borderId="16" xfId="2" applyFont="1" applyFill="1" applyBorder="1"/>
    <xf numFmtId="0" fontId="0" fillId="7" borderId="9" xfId="0" applyFill="1" applyBorder="1"/>
    <xf numFmtId="10" fontId="0" fillId="7" borderId="9" xfId="0" applyNumberFormat="1" applyFill="1" applyBorder="1"/>
    <xf numFmtId="0" fontId="0" fillId="6" borderId="9" xfId="0" applyFill="1" applyBorder="1"/>
    <xf numFmtId="10" fontId="0" fillId="6" borderId="9" xfId="0" applyNumberFormat="1" applyFill="1" applyBorder="1"/>
    <xf numFmtId="0" fontId="0" fillId="5" borderId="9" xfId="0" applyFill="1" applyBorder="1"/>
    <xf numFmtId="3" fontId="0" fillId="5" borderId="9" xfId="0" applyNumberFormat="1" applyFill="1" applyBorder="1"/>
    <xf numFmtId="10" fontId="0" fillId="5" borderId="9" xfId="0" applyNumberFormat="1" applyFill="1" applyBorder="1"/>
    <xf numFmtId="0" fontId="2" fillId="8" borderId="17" xfId="0" applyFont="1" applyFill="1" applyBorder="1"/>
    <xf numFmtId="0" fontId="2" fillId="8" borderId="8" xfId="0" applyFont="1" applyFill="1" applyBorder="1"/>
    <xf numFmtId="9" fontId="0" fillId="0" borderId="15" xfId="2" applyFont="1" applyBorder="1"/>
    <xf numFmtId="0" fontId="2" fillId="0" borderId="3" xfId="0" applyFont="1" applyBorder="1" applyAlignment="1">
      <alignment horizontal="left"/>
    </xf>
    <xf numFmtId="0" fontId="0" fillId="2" borderId="0" xfId="0" applyFill="1"/>
    <xf numFmtId="0" fontId="2" fillId="0" borderId="6" xfId="0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9" xfId="2" applyNumberFormat="1" applyFont="1" applyBorder="1"/>
    <xf numFmtId="165" fontId="2" fillId="0" borderId="13" xfId="0" applyNumberFormat="1" applyFont="1" applyBorder="1"/>
    <xf numFmtId="0" fontId="2" fillId="0" borderId="10" xfId="0" applyFont="1" applyBorder="1"/>
    <xf numFmtId="164" fontId="2" fillId="0" borderId="11" xfId="1" applyNumberFormat="1" applyFont="1" applyBorder="1"/>
    <xf numFmtId="165" fontId="2" fillId="0" borderId="11" xfId="2" applyNumberFormat="1" applyFont="1" applyBorder="1"/>
    <xf numFmtId="0" fontId="2" fillId="0" borderId="14" xfId="0" applyFont="1" applyBorder="1"/>
    <xf numFmtId="3" fontId="2" fillId="0" borderId="0" xfId="0" applyNumberFormat="1" applyFont="1"/>
    <xf numFmtId="0" fontId="2" fillId="0" borderId="0" xfId="0" applyFont="1"/>
    <xf numFmtId="164" fontId="2" fillId="0" borderId="0" xfId="1" applyNumberFormat="1" applyFont="1"/>
    <xf numFmtId="164" fontId="0" fillId="0" borderId="7" xfId="1" applyNumberFormat="1" applyFont="1" applyBorder="1"/>
    <xf numFmtId="165" fontId="0" fillId="0" borderId="15" xfId="2" applyNumberFormat="1" applyFont="1" applyBorder="1"/>
    <xf numFmtId="164" fontId="0" fillId="0" borderId="9" xfId="1" applyNumberFormat="1" applyFont="1" applyFill="1" applyBorder="1"/>
    <xf numFmtId="164" fontId="0" fillId="6" borderId="11" xfId="1" applyNumberFormat="1" applyFont="1" applyFill="1" applyBorder="1"/>
    <xf numFmtId="9" fontId="0" fillId="0" borderId="14" xfId="2" applyFont="1" applyBorder="1"/>
    <xf numFmtId="164" fontId="0" fillId="0" borderId="0" xfId="1" applyNumberFormat="1" applyFont="1"/>
    <xf numFmtId="0" fontId="0" fillId="9" borderId="0" xfId="0" applyFill="1"/>
    <xf numFmtId="164" fontId="0" fillId="9" borderId="0" xfId="1" applyNumberFormat="1" applyFont="1" applyFill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'Resumo DD'!$A$1</c:f>
          <c:strCache>
            <c:ptCount val="1"/>
            <c:pt idx="0">
              <c:v>Distribuição dos Eleitores  -  Deputados Distritais 2018  -  Distrito Federal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29712038517455E-2"/>
          <c:y val="0.115972779732623"/>
          <c:w val="0.45836968385494098"/>
          <c:h val="0.751726271730160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3F5-854D-A19E-768F303FF09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3F5-854D-A19E-768F303FF09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13F5-854D-A19E-768F303FF092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3F5-854D-A19E-768F303FF092}"/>
              </c:ext>
            </c:extLst>
          </c:dPt>
          <c:dPt>
            <c:idx val="4"/>
            <c:bubble3D val="0"/>
            <c:spPr>
              <a:solidFill>
                <a:srgbClr val="FEA627"/>
              </a:solidFill>
            </c:spPr>
            <c:extLst>
              <c:ext xmlns:c16="http://schemas.microsoft.com/office/drawing/2014/chart" uri="{C3380CC4-5D6E-409C-BE32-E72D297353CC}">
                <c16:uniqueId val="{00000009-13F5-854D-A19E-768F303FF092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B-13F5-854D-A19E-768F303FF092}"/>
              </c:ext>
            </c:extLst>
          </c:dPt>
          <c:dPt>
            <c:idx val="6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D-13F5-854D-A19E-768F303FF092}"/>
              </c:ext>
            </c:extLst>
          </c:dPt>
          <c:dPt>
            <c:idx val="7"/>
            <c:bubble3D val="0"/>
            <c:spPr>
              <a:solidFill>
                <a:srgbClr val="F215FF"/>
              </a:solidFill>
            </c:spPr>
            <c:extLst>
              <c:ext xmlns:c16="http://schemas.microsoft.com/office/drawing/2014/chart" uri="{C3380CC4-5D6E-409C-BE32-E72D297353CC}">
                <c16:uniqueId val="{0000000F-13F5-854D-A19E-768F303FF09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F5-854D-A19E-768F303FF092}"/>
                </c:ext>
              </c:extLst>
            </c:dLbl>
            <c:dLbl>
              <c:idx val="4"/>
              <c:layout>
                <c:manualLayout>
                  <c:x val="5.4250053705692802E-2"/>
                  <c:y val="-2.7517133443163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F5-854D-A19E-768F303FF092}"/>
                </c:ext>
              </c:extLst>
            </c:dLbl>
            <c:dLbl>
              <c:idx val="6"/>
              <c:numFmt formatCode="#,##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3F5-854D-A19E-768F303FF09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'Resumo DD'!$B$2:$B$9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240296</c:v>
                </c:pt>
                <c:pt idx="2">
                  <c:v>139141</c:v>
                </c:pt>
                <c:pt idx="3">
                  <c:v>1053204</c:v>
                </c:pt>
                <c:pt idx="4">
                  <c:v>81132</c:v>
                </c:pt>
                <c:pt idx="5">
                  <c:v>87589</c:v>
                </c:pt>
                <c:pt idx="6">
                  <c:v>90030</c:v>
                </c:pt>
                <c:pt idx="7">
                  <c:v>389826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3F5-854D-A19E-768F303FF092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3F5-854D-A19E-768F303FF092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3F5-854D-A19E-768F303FF092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3F5-854D-A19E-768F303FF092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3F5-854D-A19E-768F303FF092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3F5-854D-A19E-768F303FF092}"/>
            </c:ext>
          </c:extLst>
        </c:ser>
        <c:ser>
          <c:idx val="6"/>
          <c:order val="6"/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3F5-854D-A19E-768F303FF092}"/>
            </c:ext>
          </c:extLst>
        </c:ser>
        <c:ser>
          <c:idx val="7"/>
          <c:order val="7"/>
          <c:tx>
            <c:strRef>
              <c:f>[1]ResumoSPDF!$G$12:$G$19</c:f>
              <c:strCache>
                <c:ptCount val="1"/>
                <c:pt idx="0">
                  <c:v>Total de Eleitores: 33032372 Deputados Federais: 70 QE= Quociente Eleitoral (Votos): 301873 Candidatos: 1483 Candidatos por Cadeira: 21 Reeleitos:  Fonte: http://divulga.tse.jus.br</c:v>
                </c:pt>
              </c:strCache>
            </c:strRef>
          </c:tx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3F5-854D-A19E-768F303FF092}"/>
            </c:ext>
          </c:extLst>
        </c:ser>
        <c:ser>
          <c:idx val="8"/>
          <c:order val="8"/>
          <c:tx>
            <c:strRef>
              <c:f>[1]ResumoSPDF!$G$12:$G$19</c:f>
              <c:strCache>
                <c:ptCount val="1"/>
                <c:pt idx="0">
                  <c:v>Total de Eleitores: 33032372 Deputados Federais: 70 QE= Quociente Eleitoral (Votos): 301873 Candidatos: 1483 Candidatos por Cadeira: 21 Reeleitos:  Fonte: http://divulga.tse.jus.br</c:v>
                </c:pt>
              </c:strCache>
            </c:strRef>
          </c:tx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3F5-854D-A19E-768F303FF092}"/>
            </c:ext>
          </c:extLst>
        </c:ser>
        <c:ser>
          <c:idx val="9"/>
          <c:order val="9"/>
          <c:tx>
            <c:strRef>
              <c:f>[1]ResumoSPDF!$G$12:$G$19</c:f>
              <c:strCache>
                <c:ptCount val="1"/>
                <c:pt idx="0">
                  <c:v>Total de Eleitores: 33032372 Deputados Federais: 70 QE= Quociente Eleitoral (Votos): 301873 Candidatos: 1483 Candidatos por Cadeira: 21 Reeleitos:  Fonte: http://divulga.tse.jus.br</c:v>
                </c:pt>
              </c:strCache>
            </c:strRef>
          </c:tx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3F5-854D-A19E-768F303FF092}"/>
            </c:ext>
          </c:extLst>
        </c:ser>
        <c:ser>
          <c:idx val="10"/>
          <c:order val="10"/>
          <c:tx>
            <c:strRef>
              <c:f>[1]ResumoSPDF!$G$12:$G$19</c:f>
              <c:strCache>
                <c:ptCount val="1"/>
                <c:pt idx="0">
                  <c:v>Total de Eleitores: 33032372 Deputados Federais: 70 QE= Quociente Eleitoral (Votos): 301873 Candidatos: 1483 Candidatos por Cadeira: 21 Reeleitos:  Fonte: http://divulga.tse.jus.br</c:v>
                </c:pt>
              </c:strCache>
            </c:strRef>
          </c:tx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3F5-854D-A19E-768F303FF092}"/>
            </c:ext>
          </c:extLst>
        </c:ser>
        <c:ser>
          <c:idx val="11"/>
          <c:order val="11"/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B-13F5-854D-A19E-768F303FF092}"/>
            </c:ext>
          </c:extLst>
        </c:ser>
        <c:ser>
          <c:idx val="12"/>
          <c:order val="12"/>
          <c:cat>
            <c:strRef>
              <c:f>'Resumo DD'!$A$2:$A$9</c:f>
              <c:strCache>
                <c:ptCount val="8"/>
                <c:pt idx="0">
                  <c:v>Nenhum DF eleito acima de 80% QE</c:v>
                </c:pt>
                <c:pt idx="1">
                  <c:v> Elegeram 11 DDs eleitos: [23%; 47%] QE</c:v>
                </c:pt>
                <c:pt idx="2">
                  <c:v> Elegeram 13 DDs menos votados (Maioria): [10%; 21%] QE</c:v>
                </c:pt>
                <c:pt idx="3">
                  <c:v>Não Elegeram (894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C-13F5-854D-A19E-768F303FF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0531863100816199"/>
          <c:y val="0.106709447879657"/>
          <c:w val="0.48234171369072515"/>
          <c:h val="0.54615718298429627"/>
        </c:manualLayout>
      </c:layout>
      <c:overlay val="0"/>
      <c:txPr>
        <a:bodyPr/>
        <a:lstStyle/>
        <a:p>
          <a:pPr rtl="0">
            <a:defRPr sz="1100" b="1"/>
          </a:pPr>
          <a:endParaRPr lang="en-BR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'Resumo DF'!$A$1</c:f>
          <c:strCache>
            <c:ptCount val="1"/>
            <c:pt idx="0">
              <c:v>Distribuição dos Eleitores  -  Deputados Federais 2018  -  Distrito Federal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4.29712038517455E-2"/>
          <c:y val="0.115972779732623"/>
          <c:w val="0.45836968385494098"/>
          <c:h val="0.751726271730160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E89-D84A-8A63-082AF6B1ACBA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E89-D84A-8A63-082AF6B1ACB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7E89-D84A-8A63-082AF6B1ACBA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E89-D84A-8A63-082AF6B1ACBA}"/>
              </c:ext>
            </c:extLst>
          </c:dPt>
          <c:dPt>
            <c:idx val="4"/>
            <c:bubble3D val="0"/>
            <c:spPr>
              <a:solidFill>
                <a:srgbClr val="FEA627"/>
              </a:solidFill>
            </c:spPr>
            <c:extLst>
              <c:ext xmlns:c16="http://schemas.microsoft.com/office/drawing/2014/chart" uri="{C3380CC4-5D6E-409C-BE32-E72D297353CC}">
                <c16:uniqueId val="{00000009-7E89-D84A-8A63-082AF6B1ACBA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B-7E89-D84A-8A63-082AF6B1ACBA}"/>
              </c:ext>
            </c:extLst>
          </c:dPt>
          <c:dPt>
            <c:idx val="6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D-7E89-D84A-8A63-082AF6B1ACBA}"/>
              </c:ext>
            </c:extLst>
          </c:dPt>
          <c:dPt>
            <c:idx val="7"/>
            <c:bubble3D val="0"/>
            <c:spPr>
              <a:solidFill>
                <a:srgbClr val="F215FF"/>
              </a:solidFill>
            </c:spPr>
            <c:extLst>
              <c:ext xmlns:c16="http://schemas.microsoft.com/office/drawing/2014/chart" uri="{C3380CC4-5D6E-409C-BE32-E72D297353CC}">
                <c16:uniqueId val="{0000000F-7E89-D84A-8A63-082AF6B1ACB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9-D84A-8A63-082AF6B1ACBA}"/>
                </c:ext>
              </c:extLst>
            </c:dLbl>
            <c:dLbl>
              <c:idx val="4"/>
              <c:layout>
                <c:manualLayout>
                  <c:x val="6.7886437648047165E-2"/>
                  <c:y val="-4.949390040308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656766702103315E-2"/>
                      <c:h val="5.25139515651363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E89-D84A-8A63-082AF6B1ACBA}"/>
                </c:ext>
              </c:extLst>
            </c:dLbl>
            <c:dLbl>
              <c:idx val="6"/>
              <c:numFmt formatCode="#,##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E89-D84A-8A63-082AF6B1AC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'Resumo DF'!$B$2:$B$9</c:f>
              <c:numCache>
                <c:formatCode>_(* #,##0_);_(* \(#,##0\);_(* "-"??_);_(@_)</c:formatCode>
                <c:ptCount val="8"/>
                <c:pt idx="0">
                  <c:v>0</c:v>
                </c:pt>
                <c:pt idx="1">
                  <c:v>297741</c:v>
                </c:pt>
                <c:pt idx="2">
                  <c:v>290159</c:v>
                </c:pt>
                <c:pt idx="3">
                  <c:v>765283</c:v>
                </c:pt>
                <c:pt idx="4">
                  <c:v>86693</c:v>
                </c:pt>
                <c:pt idx="5">
                  <c:v>122858</c:v>
                </c:pt>
                <c:pt idx="6">
                  <c:v>128658</c:v>
                </c:pt>
                <c:pt idx="7">
                  <c:v>389826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E89-D84A-8A63-082AF6B1ACBA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E89-D84A-8A63-082AF6B1ACBA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E89-D84A-8A63-082AF6B1ACBA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E89-D84A-8A63-082AF6B1ACBA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E89-D84A-8A63-082AF6B1ACBA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E89-D84A-8A63-082AF6B1ACBA}"/>
            </c:ext>
          </c:extLst>
        </c:ser>
        <c:ser>
          <c:idx val="6"/>
          <c:order val="6"/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E89-D84A-8A63-082AF6B1ACBA}"/>
            </c:ext>
          </c:extLst>
        </c:ser>
        <c:ser>
          <c:idx val="7"/>
          <c:order val="7"/>
          <c:tx>
            <c:strRef>
              <c:f>[1]ResumoSPDF!$G$12:$G$19</c:f>
              <c:strCache>
                <c:ptCount val="1"/>
                <c:pt idx="0">
                  <c:v>Total de Eleitores: 33032372 Deputados Federais: 70 QE= Quociente Eleitoral (Votos): 301873 Candidatos: 1483 Candidatos por Cadeira: 21 Reeleitos:  Fonte: http://divulga.tse.jus.br</c:v>
                </c:pt>
              </c:strCache>
            </c:strRef>
          </c:tx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E89-D84A-8A63-082AF6B1ACBA}"/>
            </c:ext>
          </c:extLst>
        </c:ser>
        <c:ser>
          <c:idx val="8"/>
          <c:order val="8"/>
          <c:tx>
            <c:strRef>
              <c:f>[1]ResumoSPDF!$G$12:$G$19</c:f>
              <c:strCache>
                <c:ptCount val="1"/>
                <c:pt idx="0">
                  <c:v>Total de Eleitores: 33032372 Deputados Federais: 70 QE= Quociente Eleitoral (Votos): 301873 Candidatos: 1483 Candidatos por Cadeira: 21 Reeleitos:  Fonte: http://divulga.tse.jus.br</c:v>
                </c:pt>
              </c:strCache>
            </c:strRef>
          </c:tx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E89-D84A-8A63-082AF6B1ACBA}"/>
            </c:ext>
          </c:extLst>
        </c:ser>
        <c:ser>
          <c:idx val="9"/>
          <c:order val="9"/>
          <c:tx>
            <c:strRef>
              <c:f>[1]ResumoSPDF!$G$12:$G$19</c:f>
              <c:strCache>
                <c:ptCount val="1"/>
                <c:pt idx="0">
                  <c:v>Total de Eleitores: 33032372 Deputados Federais: 70 QE= Quociente Eleitoral (Votos): 301873 Candidatos: 1483 Candidatos por Cadeira: 21 Reeleitos:  Fonte: http://divulga.tse.jus.br</c:v>
                </c:pt>
              </c:strCache>
            </c:strRef>
          </c:tx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E89-D84A-8A63-082AF6B1ACBA}"/>
            </c:ext>
          </c:extLst>
        </c:ser>
        <c:ser>
          <c:idx val="10"/>
          <c:order val="10"/>
          <c:tx>
            <c:strRef>
              <c:f>[1]ResumoSPDF!$G$12:$G$19</c:f>
              <c:strCache>
                <c:ptCount val="1"/>
                <c:pt idx="0">
                  <c:v>Total de Eleitores: 33032372 Deputados Federais: 70 QE= Quociente Eleitoral (Votos): 301873 Candidatos: 1483 Candidatos por Cadeira: 21 Reeleitos:  Fonte: http://divulga.tse.jus.br</c:v>
                </c:pt>
              </c:strCache>
            </c:strRef>
          </c:tx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E89-D84A-8A63-082AF6B1ACBA}"/>
            </c:ext>
          </c:extLst>
        </c:ser>
        <c:ser>
          <c:idx val="11"/>
          <c:order val="11"/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B-7E89-D84A-8A63-082AF6B1ACBA}"/>
            </c:ext>
          </c:extLst>
        </c:ser>
        <c:ser>
          <c:idx val="12"/>
          <c:order val="12"/>
          <c:cat>
            <c:strRef>
              <c:f>'Resumo DF'!$A$2:$A$9</c:f>
              <c:strCache>
                <c:ptCount val="8"/>
                <c:pt idx="0">
                  <c:v>Nenhum DF eleito acima de 80% QE</c:v>
                </c:pt>
                <c:pt idx="1">
                  <c:v> Elegeram 3 DFs eleitos: [48%; 67%] QE</c:v>
                </c:pt>
                <c:pt idx="2">
                  <c:v> Elegeram 5 DFs menos votados (Maioria Bancada DF): [18%; 44%] QE</c:v>
                </c:pt>
                <c:pt idx="3">
                  <c:v>Não Elegeram (154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[1]ResumoSPDF!$G$21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1C-7E89-D84A-8A63-082AF6B1A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0531863100816199"/>
          <c:y val="0.106709447879657"/>
          <c:w val="0.48234171369072515"/>
          <c:h val="0.54615718298429627"/>
        </c:manualLayout>
      </c:layout>
      <c:overlay val="0"/>
      <c:txPr>
        <a:bodyPr/>
        <a:lstStyle/>
        <a:p>
          <a:pPr rtl="0">
            <a:defRPr sz="1100" b="1"/>
          </a:pPr>
          <a:endParaRPr lang="en-BR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2E00A3-51D5-D941-81DF-F0551BF13AE3}">
  <sheetPr/>
  <sheetViews>
    <sheetView tabSelected="1" zoomScale="126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634454-7664-454D-876B-A1CF49A9F856}">
  <sheetPr/>
  <sheetViews>
    <sheetView zoomScale="126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6777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F810E2-19EC-0246-9633-82540CEB5A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0.50371</cdr:x>
      <cdr:y>0.73391</cdr:y>
    </cdr:from>
    <cdr:to>
      <cdr:x>1</cdr:x>
      <cdr:y>0.99826</cdr:y>
    </cdr:to>
    <cdr:sp macro="" textlink="">
      <cdr:nvSpPr>
        <cdr:cNvPr id="2" name="Rectangle 1"/>
        <cdr:cNvSpPr/>
      </cdr:nvSpPr>
      <cdr:spPr>
        <a:xfrm xmlns:a="http://schemas.openxmlformats.org/drawingml/2006/main" flipH="1">
          <a:off x="4640385" y="4122617"/>
          <a:ext cx="4571999" cy="148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0" i="1">
              <a:solidFill>
                <a:schemeClr val="tx1"/>
              </a:solidFill>
            </a:rPr>
            <a:t>Total de Eleitores: 2.081.218</a:t>
          </a: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Deputados Distritais: 24</a:t>
          </a: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QE= Quociente Eleitoral (Votos): 63.074</a:t>
          </a: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Candidatos: 918</a:t>
          </a: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Candidatos por Cadeira: 38</a:t>
          </a: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Reeleitos:  a verificar</a:t>
          </a:r>
        </a:p>
        <a:p xmlns:a="http://schemas.openxmlformats.org/drawingml/2006/main">
          <a:endParaRPr lang="en-US" b="0" i="1">
            <a:solidFill>
              <a:schemeClr val="tx1"/>
            </a:solidFill>
          </a:endParaRP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Fonte: http://divulga.tse.jus.br</a:t>
          </a:r>
        </a:p>
      </cdr:txBody>
    </cdr:sp>
  </cdr:relSizeAnchor>
  <cdr:relSizeAnchor xmlns:cdr="http://schemas.openxmlformats.org/drawingml/2006/chartDrawing">
    <cdr:from>
      <cdr:x>0.49287</cdr:x>
      <cdr:y>0.10676</cdr:y>
    </cdr:from>
    <cdr:to>
      <cdr:x>0.50228</cdr:x>
      <cdr:y>0.35519</cdr:y>
    </cdr:to>
    <cdr:sp macro="" textlink="">
      <cdr:nvSpPr>
        <cdr:cNvPr id="15" name="Left Bracket 14"/>
        <cdr:cNvSpPr/>
      </cdr:nvSpPr>
      <cdr:spPr>
        <a:xfrm xmlns:a="http://schemas.openxmlformats.org/drawingml/2006/main">
          <a:off x="4583043" y="647244"/>
          <a:ext cx="87484" cy="1506233"/>
        </a:xfrm>
        <a:prstGeom xmlns:a="http://schemas.openxmlformats.org/drawingml/2006/main" prst="leftBracket">
          <a:avLst>
            <a:gd name="adj" fmla="val 30770"/>
          </a:avLst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0.86074</cdr:x>
      <cdr:y>0.32572</cdr:y>
    </cdr:from>
    <cdr:to>
      <cdr:x>0.97893</cdr:x>
      <cdr:y>0.37668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013494" y="1977106"/>
          <a:ext cx="1100349" cy="309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>
          <a:noFill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  <cdr:txBody>
        <a:bodyPr xmlns:a="http://schemas.openxmlformats.org/drawingml/2006/main" rot="0" spcFirstLastPara="1" vert="horz" wrap="none" lIns="50800" tIns="50800" rIns="50800" bIns="50800" numCol="1" spcCol="38100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584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spc="0" normalizeH="0" baseline="0" dirty="0" err="1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Votos</a:t>
          </a:r>
          <a:r>
            <a:rPr kumimoji="0" lang="en-US" sz="1200" b="0" i="0" u="none" strike="noStrike" cap="none" spc="0" normalizeH="0" baseline="0" dirty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 </a:t>
          </a:r>
          <a:r>
            <a:rPr lang="en-US" sz="1200" dirty="0" err="1">
              <a:solidFill>
                <a:schemeClr val="bg1"/>
              </a:solidFill>
            </a:rPr>
            <a:t>Nominai</a:t>
          </a:r>
          <a:r>
            <a:rPr kumimoji="0" lang="en-US" sz="1200" b="0" i="0" u="none" strike="noStrike" cap="none" spc="0" normalizeH="0" baseline="0" dirty="0" err="1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s</a:t>
          </a:r>
          <a:endParaRPr kumimoji="0" lang="en-US" sz="1200" b="0" i="0" u="none" strike="noStrike" cap="none" spc="0" normalizeH="0" baseline="0" dirty="0">
            <a:ln>
              <a:noFill/>
            </a:ln>
            <a:solidFill>
              <a:schemeClr val="bg1"/>
            </a:solidFill>
            <a:effectLst/>
            <a:uFillTx/>
            <a:latin typeface="+mn-lt"/>
            <a:ea typeface="+mn-ea"/>
            <a:cs typeface="+mn-cs"/>
            <a:sym typeface="Helvetica Light"/>
          </a:endParaRPr>
        </a:p>
      </cdr:txBody>
    </cdr:sp>
  </cdr:relSizeAnchor>
  <cdr:relSizeAnchor xmlns:cdr="http://schemas.openxmlformats.org/drawingml/2006/chartDrawing">
    <cdr:from>
      <cdr:x>0.85374</cdr:x>
      <cdr:y>0.3885</cdr:y>
    </cdr:from>
    <cdr:to>
      <cdr:x>0.95803</cdr:x>
      <cdr:y>0.43946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38634" y="2355439"/>
          <a:ext cx="969751" cy="3089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>
          <a:noFill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  <cdr:txBody>
        <a:bodyPr xmlns:a="http://schemas.openxmlformats.org/drawingml/2006/main" rot="0" spcFirstLastPara="1" vert="horz" wrap="none" lIns="50800" tIns="50800" rIns="50800" bIns="50800" numCol="1" spcCol="38100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584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spc="0" normalizeH="0" baseline="0" dirty="0" err="1">
              <a:ln>
                <a:noFill/>
              </a:ln>
              <a:solidFill>
                <a:srgbClr val="FFFFFF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Votos</a:t>
          </a:r>
          <a:r>
            <a:rPr kumimoji="0" lang="en-US" sz="1200" b="0" i="0" u="none" strike="noStrike" cap="none" spc="0" normalizeH="0" baseline="0" dirty="0">
              <a:ln>
                <a:noFill/>
              </a:ln>
              <a:solidFill>
                <a:srgbClr val="FFFFFF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 </a:t>
          </a:r>
          <a:r>
            <a:rPr kumimoji="0" lang="en-US" sz="1200" b="0" i="0" u="none" strike="noStrike" cap="none" spc="0" normalizeH="0" baseline="0" dirty="0" err="1">
              <a:ln>
                <a:noFill/>
              </a:ln>
              <a:solidFill>
                <a:srgbClr val="FFFFFF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Válidos</a:t>
          </a:r>
          <a:endParaRPr kumimoji="0" lang="en-US" sz="1200" b="0" i="0" u="none" strike="noStrike" cap="none" spc="0" normalizeH="0" baseline="0" dirty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Light"/>
          </a:endParaRPr>
        </a:p>
      </cdr:txBody>
    </cdr:sp>
  </cdr:relSizeAnchor>
  <cdr:relSizeAnchor xmlns:cdr="http://schemas.openxmlformats.org/drawingml/2006/chartDrawing">
    <cdr:from>
      <cdr:x>0.9766</cdr:x>
      <cdr:y>0.29138</cdr:y>
    </cdr:from>
    <cdr:to>
      <cdr:x>0.9766</cdr:x>
      <cdr:y>0.37477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046D2665-61FB-554E-9BED-7D4163CB97F6}"/>
            </a:ext>
          </a:extLst>
        </cdr:cNvPr>
        <cdr:cNvCxnSpPr/>
      </cdr:nvCxnSpPr>
      <cdr:spPr>
        <a:xfrm xmlns:a="http://schemas.openxmlformats.org/drawingml/2006/main" flipV="1">
          <a:off x="9092151" y="1768662"/>
          <a:ext cx="0" cy="50617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  <a:tailEnd type="arrow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  <cdr:relSizeAnchor xmlns:cdr="http://schemas.openxmlformats.org/drawingml/2006/chartDrawing">
    <cdr:from>
      <cdr:x>0.9753</cdr:x>
      <cdr:y>0.39209</cdr:y>
    </cdr:from>
    <cdr:to>
      <cdr:x>0.97632</cdr:x>
      <cdr:y>0.44043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FFC68B18-7DD1-4D41-A6B2-D39B69912979}"/>
            </a:ext>
          </a:extLst>
        </cdr:cNvPr>
        <cdr:cNvCxnSpPr/>
      </cdr:nvCxnSpPr>
      <cdr:spPr>
        <a:xfrm xmlns:a="http://schemas.openxmlformats.org/drawingml/2006/main" flipH="1" flipV="1">
          <a:off x="9080000" y="2380000"/>
          <a:ext cx="9539" cy="29341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  <a:tailEnd type="arrow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  <cdr:relSizeAnchor xmlns:cdr="http://schemas.openxmlformats.org/drawingml/2006/chartDrawing">
    <cdr:from>
      <cdr:x>0.64962</cdr:x>
      <cdr:y>0.44087</cdr:y>
    </cdr:from>
    <cdr:to>
      <cdr:x>0.97641</cdr:x>
      <cdr:y>0.44281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89F854C2-480A-1C4E-8D14-BA5EAA3F5B5D}"/>
            </a:ext>
          </a:extLst>
        </cdr:cNvPr>
        <cdr:cNvCxnSpPr/>
      </cdr:nvCxnSpPr>
      <cdr:spPr>
        <a:xfrm xmlns:a="http://schemas.openxmlformats.org/drawingml/2006/main" flipV="1">
          <a:off x="6040601" y="2672951"/>
          <a:ext cx="3038693" cy="117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  <cdr:relSizeAnchor xmlns:cdr="http://schemas.openxmlformats.org/drawingml/2006/chartDrawing">
    <cdr:from>
      <cdr:x>0.73421</cdr:x>
      <cdr:y>0.37233</cdr:y>
    </cdr:from>
    <cdr:to>
      <cdr:x>0.9759</cdr:x>
      <cdr:y>0.37251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928F7052-8569-6246-BE21-D795D6771A4B}"/>
            </a:ext>
          </a:extLst>
        </cdr:cNvPr>
        <cdr:cNvCxnSpPr/>
      </cdr:nvCxnSpPr>
      <cdr:spPr>
        <a:xfrm xmlns:a="http://schemas.openxmlformats.org/drawingml/2006/main">
          <a:off x="6835500" y="2260029"/>
          <a:ext cx="2250134" cy="10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6777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147143-D015-CB4D-A194-A9BA65E393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0.50371</cdr:x>
      <cdr:y>0.73391</cdr:y>
    </cdr:from>
    <cdr:to>
      <cdr:x>1</cdr:x>
      <cdr:y>0.99826</cdr:y>
    </cdr:to>
    <cdr:sp macro="" textlink="">
      <cdr:nvSpPr>
        <cdr:cNvPr id="2" name="Rectangle 1"/>
        <cdr:cNvSpPr/>
      </cdr:nvSpPr>
      <cdr:spPr>
        <a:xfrm xmlns:a="http://schemas.openxmlformats.org/drawingml/2006/main" flipH="1">
          <a:off x="4640385" y="4122617"/>
          <a:ext cx="4571999" cy="148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0" i="1">
              <a:solidFill>
                <a:schemeClr val="tx1"/>
              </a:solidFill>
            </a:rPr>
            <a:t>Total de Eleitores: 2.081.218</a:t>
          </a: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Deputados Federais: 8</a:t>
          </a: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QE= Quociente Eleitoral (Votos): 179.985</a:t>
          </a: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Candidatos: 162</a:t>
          </a: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Candidatos por Cadeira: 20</a:t>
          </a: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Reeleitos: </a:t>
          </a:r>
        </a:p>
        <a:p xmlns:a="http://schemas.openxmlformats.org/drawingml/2006/main">
          <a:endParaRPr lang="en-US" b="0" i="1">
            <a:solidFill>
              <a:schemeClr val="tx1"/>
            </a:solidFill>
          </a:endParaRPr>
        </a:p>
        <a:p xmlns:a="http://schemas.openxmlformats.org/drawingml/2006/main">
          <a:r>
            <a:rPr lang="en-US" b="0" i="1">
              <a:solidFill>
                <a:schemeClr val="tx1"/>
              </a:solidFill>
            </a:rPr>
            <a:t>Fonte: http://divulga.tse.jus.br</a:t>
          </a:r>
        </a:p>
      </cdr:txBody>
    </cdr:sp>
  </cdr:relSizeAnchor>
  <cdr:relSizeAnchor xmlns:cdr="http://schemas.openxmlformats.org/drawingml/2006/chartDrawing">
    <cdr:from>
      <cdr:x>0.49287</cdr:x>
      <cdr:y>0.10676</cdr:y>
    </cdr:from>
    <cdr:to>
      <cdr:x>0.50228</cdr:x>
      <cdr:y>0.35519</cdr:y>
    </cdr:to>
    <cdr:sp macro="" textlink="">
      <cdr:nvSpPr>
        <cdr:cNvPr id="15" name="Left Bracket 14"/>
        <cdr:cNvSpPr/>
      </cdr:nvSpPr>
      <cdr:spPr>
        <a:xfrm xmlns:a="http://schemas.openxmlformats.org/drawingml/2006/main">
          <a:off x="4583043" y="647244"/>
          <a:ext cx="87484" cy="1506233"/>
        </a:xfrm>
        <a:prstGeom xmlns:a="http://schemas.openxmlformats.org/drawingml/2006/main" prst="leftBracket">
          <a:avLst>
            <a:gd name="adj" fmla="val 30770"/>
          </a:avLst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0.86074</cdr:x>
      <cdr:y>0.32572</cdr:y>
    </cdr:from>
    <cdr:to>
      <cdr:x>0.97893</cdr:x>
      <cdr:y>0.37668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013494" y="1977106"/>
          <a:ext cx="1100349" cy="309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>
          <a:noFill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  <cdr:txBody>
        <a:bodyPr xmlns:a="http://schemas.openxmlformats.org/drawingml/2006/main" rot="0" spcFirstLastPara="1" vert="horz" wrap="none" lIns="50800" tIns="50800" rIns="50800" bIns="50800" numCol="1" spcCol="38100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584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spc="0" normalizeH="0" baseline="0" dirty="0" err="1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Votos</a:t>
          </a:r>
          <a:r>
            <a:rPr kumimoji="0" lang="en-US" sz="1200" b="0" i="0" u="none" strike="noStrike" cap="none" spc="0" normalizeH="0" baseline="0" dirty="0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 </a:t>
          </a:r>
          <a:r>
            <a:rPr lang="en-US" sz="1200" dirty="0" err="1">
              <a:solidFill>
                <a:schemeClr val="bg1"/>
              </a:solidFill>
            </a:rPr>
            <a:t>Nominai</a:t>
          </a:r>
          <a:r>
            <a:rPr kumimoji="0" lang="en-US" sz="1200" b="0" i="0" u="none" strike="noStrike" cap="none" spc="0" normalizeH="0" baseline="0" dirty="0" err="1">
              <a:ln>
                <a:noFill/>
              </a:ln>
              <a:solidFill>
                <a:schemeClr val="bg1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s</a:t>
          </a:r>
          <a:endParaRPr kumimoji="0" lang="en-US" sz="1200" b="0" i="0" u="none" strike="noStrike" cap="none" spc="0" normalizeH="0" baseline="0" dirty="0">
            <a:ln>
              <a:noFill/>
            </a:ln>
            <a:solidFill>
              <a:schemeClr val="bg1"/>
            </a:solidFill>
            <a:effectLst/>
            <a:uFillTx/>
            <a:latin typeface="+mn-lt"/>
            <a:ea typeface="+mn-ea"/>
            <a:cs typeface="+mn-cs"/>
            <a:sym typeface="Helvetica Light"/>
          </a:endParaRPr>
        </a:p>
      </cdr:txBody>
    </cdr:sp>
  </cdr:relSizeAnchor>
  <cdr:relSizeAnchor xmlns:cdr="http://schemas.openxmlformats.org/drawingml/2006/chartDrawing">
    <cdr:from>
      <cdr:x>0.85374</cdr:x>
      <cdr:y>0.3885</cdr:y>
    </cdr:from>
    <cdr:to>
      <cdr:x>0.95803</cdr:x>
      <cdr:y>0.43946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938634" y="2355439"/>
          <a:ext cx="969751" cy="3089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>
          <a:noFill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  <cdr:txBody>
        <a:bodyPr xmlns:a="http://schemas.openxmlformats.org/drawingml/2006/main" rot="0" spcFirstLastPara="1" vert="horz" wrap="none" lIns="50800" tIns="50800" rIns="50800" bIns="50800" numCol="1" spcCol="38100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584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200" b="0" i="0" u="none" strike="noStrike" cap="none" spc="0" normalizeH="0" baseline="0" dirty="0" err="1">
              <a:ln>
                <a:noFill/>
              </a:ln>
              <a:solidFill>
                <a:srgbClr val="FFFFFF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Votos</a:t>
          </a:r>
          <a:r>
            <a:rPr kumimoji="0" lang="en-US" sz="1200" b="0" i="0" u="none" strike="noStrike" cap="none" spc="0" normalizeH="0" baseline="0" dirty="0">
              <a:ln>
                <a:noFill/>
              </a:ln>
              <a:solidFill>
                <a:srgbClr val="FFFFFF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 </a:t>
          </a:r>
          <a:r>
            <a:rPr kumimoji="0" lang="en-US" sz="1200" b="0" i="0" u="none" strike="noStrike" cap="none" spc="0" normalizeH="0" baseline="0" dirty="0" err="1">
              <a:ln>
                <a:noFill/>
              </a:ln>
              <a:solidFill>
                <a:srgbClr val="FFFFFF"/>
              </a:solidFill>
              <a:effectLst/>
              <a:uFillTx/>
              <a:latin typeface="+mn-lt"/>
              <a:ea typeface="+mn-ea"/>
              <a:cs typeface="+mn-cs"/>
              <a:sym typeface="Helvetica Light"/>
            </a:rPr>
            <a:t>Válidos</a:t>
          </a:r>
          <a:endParaRPr kumimoji="0" lang="en-US" sz="1200" b="0" i="0" u="none" strike="noStrike" cap="none" spc="0" normalizeH="0" baseline="0" dirty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Light"/>
          </a:endParaRPr>
        </a:p>
      </cdr:txBody>
    </cdr:sp>
  </cdr:relSizeAnchor>
  <cdr:relSizeAnchor xmlns:cdr="http://schemas.openxmlformats.org/drawingml/2006/chartDrawing">
    <cdr:from>
      <cdr:x>0.9766</cdr:x>
      <cdr:y>0.29138</cdr:y>
    </cdr:from>
    <cdr:to>
      <cdr:x>0.9766</cdr:x>
      <cdr:y>0.37477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046D2665-61FB-554E-9BED-7D4163CB97F6}"/>
            </a:ext>
          </a:extLst>
        </cdr:cNvPr>
        <cdr:cNvCxnSpPr/>
      </cdr:nvCxnSpPr>
      <cdr:spPr>
        <a:xfrm xmlns:a="http://schemas.openxmlformats.org/drawingml/2006/main" flipV="1">
          <a:off x="9092151" y="1768662"/>
          <a:ext cx="0" cy="50617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  <a:tailEnd type="arrow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  <cdr:relSizeAnchor xmlns:cdr="http://schemas.openxmlformats.org/drawingml/2006/chartDrawing">
    <cdr:from>
      <cdr:x>0.9753</cdr:x>
      <cdr:y>0.39209</cdr:y>
    </cdr:from>
    <cdr:to>
      <cdr:x>0.97632</cdr:x>
      <cdr:y>0.44043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FFC68B18-7DD1-4D41-A6B2-D39B69912979}"/>
            </a:ext>
          </a:extLst>
        </cdr:cNvPr>
        <cdr:cNvCxnSpPr/>
      </cdr:nvCxnSpPr>
      <cdr:spPr>
        <a:xfrm xmlns:a="http://schemas.openxmlformats.org/drawingml/2006/main" flipH="1" flipV="1">
          <a:off x="9080000" y="2380000"/>
          <a:ext cx="9539" cy="29341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  <a:tailEnd type="arrow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  <cdr:relSizeAnchor xmlns:cdr="http://schemas.openxmlformats.org/drawingml/2006/chartDrawing">
    <cdr:from>
      <cdr:x>0.64962</cdr:x>
      <cdr:y>0.44087</cdr:y>
    </cdr:from>
    <cdr:to>
      <cdr:x>0.97641</cdr:x>
      <cdr:y>0.44281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89F854C2-480A-1C4E-8D14-BA5EAA3F5B5D}"/>
            </a:ext>
          </a:extLst>
        </cdr:cNvPr>
        <cdr:cNvCxnSpPr/>
      </cdr:nvCxnSpPr>
      <cdr:spPr>
        <a:xfrm xmlns:a="http://schemas.openxmlformats.org/drawingml/2006/main" flipV="1">
          <a:off x="6040601" y="2672951"/>
          <a:ext cx="3038693" cy="117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  <cdr:relSizeAnchor xmlns:cdr="http://schemas.openxmlformats.org/drawingml/2006/chartDrawing">
    <cdr:from>
      <cdr:x>0.73421</cdr:x>
      <cdr:y>0.37233</cdr:y>
    </cdr:from>
    <cdr:to>
      <cdr:x>0.9759</cdr:x>
      <cdr:y>0.37251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928F7052-8569-6246-BE21-D795D6771A4B}"/>
            </a:ext>
          </a:extLst>
        </cdr:cNvPr>
        <cdr:cNvCxnSpPr/>
      </cdr:nvCxnSpPr>
      <cdr:spPr>
        <a:xfrm xmlns:a="http://schemas.openxmlformats.org/drawingml/2006/main">
          <a:off x="6835500" y="2260029"/>
          <a:ext cx="2250134" cy="10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>
          <a:solidFill>
            <a:srgbClr val="FFFFFF"/>
          </a:solidFill>
          <a:prstDash val="solid"/>
          <a:miter lim="400000"/>
        </a:ln>
        <a:effectLst xmlns:a="http://schemas.openxmlformats.org/drawingml/2006/main"/>
        <a:sp3d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none"/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_Eleitores_DE_DF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DFGraf"/>
      <sheetName val="ResumoSPDF"/>
      <sheetName val="SPDF"/>
      <sheetName val="SPDEGraf"/>
      <sheetName val="ResumoSPDE"/>
      <sheetName val="SPDE"/>
      <sheetName val="TSE-DF-SP-ORIG"/>
      <sheetName val="Partidos"/>
      <sheetName val="Distritão SP"/>
    </sheetNames>
    <sheetDataSet>
      <sheetData sheetId="0" refreshError="1"/>
      <sheetData sheetId="1">
        <row r="1">
          <cell r="A1" t="str">
            <v>Distribuição dos Eleitores  -  Deputados Federais 2018  -  São Paulo</v>
          </cell>
        </row>
        <row r="12">
          <cell r="G12" t="str">
            <v>Total de Eleitores: 33032372</v>
          </cell>
        </row>
        <row r="13">
          <cell r="G13" t="str">
            <v>Deputados Federais: 70</v>
          </cell>
        </row>
        <row r="14">
          <cell r="G14" t="str">
            <v>QE= Quociente Eleitoral (Votos): 301873</v>
          </cell>
        </row>
        <row r="15">
          <cell r="G15" t="str">
            <v>Candidatos: 1483</v>
          </cell>
        </row>
        <row r="16">
          <cell r="G16" t="str">
            <v>Candidatos por Cadeira: 21</v>
          </cell>
        </row>
        <row r="17">
          <cell r="G17" t="str">
            <v xml:space="preserve">Reeleitos: </v>
          </cell>
        </row>
        <row r="18">
          <cell r="G18" t="str">
            <v>Fonte: http://divulga.tse.jus.br</v>
          </cell>
        </row>
        <row r="20">
          <cell r="G20" t="str">
            <v>Total de Eleitores: 33032372Deputados Federais: 70QE= Quociente Eleitoral (Votos): 301873Candidatos: 1483Candidatos por Cadeira: 21Reeleitos: Fonte: http://divulga.tse.jus.br</v>
          </cell>
        </row>
      </sheetData>
      <sheetData sheetId="2">
        <row r="1">
          <cell r="B1" t="str">
            <v>Deputados Federais</v>
          </cell>
        </row>
      </sheetData>
      <sheetData sheetId="3" refreshError="1"/>
      <sheetData sheetId="4">
        <row r="1">
          <cell r="A1" t="str">
            <v>Distribuição dos Eleitores  -  Deputados Estaduais 2018  -  São Paulo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C02EF-BB7C-D242-B690-46D16B36C71D}">
  <dimension ref="A1:G49"/>
  <sheetViews>
    <sheetView workbookViewId="0">
      <selection activeCell="B13" sqref="B13"/>
    </sheetView>
  </sheetViews>
  <sheetFormatPr baseColWidth="10" defaultRowHeight="16" x14ac:dyDescent="0.2"/>
  <cols>
    <col min="1" max="1" width="62" customWidth="1"/>
    <col min="2" max="2" width="13.1640625" style="76" bestFit="1" customWidth="1"/>
    <col min="3" max="3" width="11.1640625" bestFit="1" customWidth="1"/>
  </cols>
  <sheetData>
    <row r="1" spans="1:7" s="61" customFormat="1" x14ac:dyDescent="0.2">
      <c r="A1" s="57" t="str">
        <f>TSE_DD!C1</f>
        <v>Distribuição dos Eleitores  -  Deputados Distritais 2018  -  Distrito Federal</v>
      </c>
      <c r="B1" s="58" t="s">
        <v>1335</v>
      </c>
      <c r="C1" s="59" t="s">
        <v>1336</v>
      </c>
      <c r="D1" s="60" t="s">
        <v>1337</v>
      </c>
    </row>
    <row r="2" spans="1:7" x14ac:dyDescent="0.2">
      <c r="A2" s="12" t="str">
        <f>TSE_DD!C2</f>
        <v>Nenhum DF eleito acima de 80% QE</v>
      </c>
      <c r="B2" s="14">
        <f>TSE_DD!C27</f>
        <v>0</v>
      </c>
      <c r="C2" s="62">
        <f t="shared" ref="C2:C10" si="0">B2/$B$10</f>
        <v>0</v>
      </c>
      <c r="D2" s="22"/>
    </row>
    <row r="3" spans="1:7" x14ac:dyDescent="0.2">
      <c r="A3" s="12" t="str">
        <f>TSE_DD!C3</f>
        <v xml:space="preserve"> Elegeram 11 DDs eleitos: [23%; 47%] QE</v>
      </c>
      <c r="B3" s="14">
        <f>TSE_DD!C28</f>
        <v>240296</v>
      </c>
      <c r="C3" s="62">
        <f t="shared" si="0"/>
        <v>0.11545931276781192</v>
      </c>
      <c r="D3" s="22"/>
    </row>
    <row r="4" spans="1:7" x14ac:dyDescent="0.2">
      <c r="A4" s="12" t="str">
        <f>TSE_DD!C4</f>
        <v xml:space="preserve"> Elegeram 13 DDs menos votados (Maioria): [10%; 21%] QE</v>
      </c>
      <c r="B4" s="14">
        <f>TSE_DD!C29</f>
        <v>139141</v>
      </c>
      <c r="C4" s="62">
        <f t="shared" si="0"/>
        <v>6.6855562463903354E-2</v>
      </c>
      <c r="D4" s="63">
        <f>SUM(C2:C4)</f>
        <v>0.18231487523171527</v>
      </c>
    </row>
    <row r="5" spans="1:7" x14ac:dyDescent="0.2">
      <c r="A5" s="12" t="str">
        <f>TSE_DD!C5</f>
        <v>Não Elegeram (894 candidatos)</v>
      </c>
      <c r="B5" s="14">
        <f>TSE_DD!C31</f>
        <v>1053204</v>
      </c>
      <c r="C5" s="62">
        <f t="shared" si="0"/>
        <v>0.5060517446994981</v>
      </c>
      <c r="D5" s="22"/>
    </row>
    <row r="6" spans="1:7" x14ac:dyDescent="0.2">
      <c r="A6" s="12" t="s">
        <v>1338</v>
      </c>
      <c r="B6" s="14">
        <f>TSE_DD!C23</f>
        <v>81132</v>
      </c>
      <c r="C6" s="62">
        <f t="shared" si="0"/>
        <v>3.8982941719704518E-2</v>
      </c>
      <c r="D6" s="22"/>
    </row>
    <row r="7" spans="1:7" x14ac:dyDescent="0.2">
      <c r="A7" s="12" t="s">
        <v>24</v>
      </c>
      <c r="B7" s="14">
        <f>TSE_DD!C18</f>
        <v>87589</v>
      </c>
      <c r="C7" s="62">
        <f t="shared" si="0"/>
        <v>4.2085451884425369E-2</v>
      </c>
      <c r="D7" s="22"/>
    </row>
    <row r="8" spans="1:7" x14ac:dyDescent="0.2">
      <c r="A8" s="12" t="s">
        <v>26</v>
      </c>
      <c r="B8" s="14">
        <f>TSE_DD!C19</f>
        <v>90030</v>
      </c>
      <c r="C8" s="62">
        <f t="shared" si="0"/>
        <v>4.3258322770608364E-2</v>
      </c>
      <c r="D8" s="22"/>
    </row>
    <row r="9" spans="1:7" x14ac:dyDescent="0.2">
      <c r="A9" s="12" t="s">
        <v>1339</v>
      </c>
      <c r="B9" s="14">
        <f>TSE_DD!C15</f>
        <v>389826</v>
      </c>
      <c r="C9" s="62">
        <f t="shared" si="0"/>
        <v>0.18730666369404839</v>
      </c>
      <c r="D9" s="63">
        <f>C10-D4</f>
        <v>0.8176851247682847</v>
      </c>
    </row>
    <row r="10" spans="1:7" s="69" customFormat="1" ht="17" thickBot="1" x14ac:dyDescent="0.25">
      <c r="A10" s="64" t="s">
        <v>1340</v>
      </c>
      <c r="B10" s="65">
        <f>SUM(B2:B9)</f>
        <v>2081218</v>
      </c>
      <c r="C10" s="66">
        <f t="shared" si="0"/>
        <v>1</v>
      </c>
      <c r="D10" s="67"/>
      <c r="E10" s="68"/>
    </row>
    <row r="11" spans="1:7" s="69" customFormat="1" ht="17" thickBot="1" x14ac:dyDescent="0.25">
      <c r="A11" s="69" t="s">
        <v>1341</v>
      </c>
      <c r="B11" s="70" t="s">
        <v>1</v>
      </c>
      <c r="C11" s="69" t="s">
        <v>3</v>
      </c>
    </row>
    <row r="12" spans="1:7" x14ac:dyDescent="0.2">
      <c r="A12" s="9" t="s">
        <v>1342</v>
      </c>
      <c r="B12" s="71">
        <f>TSE_DD!C21</f>
        <v>1513773</v>
      </c>
      <c r="C12" s="72">
        <f>B12/B10</f>
        <v>0.72734956165091791</v>
      </c>
      <c r="G12" t="str">
        <f>CONCATENATE(A10,": ",B10)</f>
        <v>Total de Eleitores: 2081218</v>
      </c>
    </row>
    <row r="13" spans="1:7" x14ac:dyDescent="0.2">
      <c r="A13" s="12" t="str">
        <f>TSE_DD!B1</f>
        <v>Deputados Distritais</v>
      </c>
      <c r="B13" s="73">
        <f>TSE_DD!C25</f>
        <v>24</v>
      </c>
      <c r="C13" s="22"/>
      <c r="G13" t="str">
        <f>CONCATENATE(A13,": ",B13)</f>
        <v>Deputados Distritais: 24</v>
      </c>
    </row>
    <row r="14" spans="1:7" x14ac:dyDescent="0.2">
      <c r="A14" s="12" t="s">
        <v>1343</v>
      </c>
      <c r="B14" s="14">
        <f>ROUND(B12/B13,0)</f>
        <v>63074</v>
      </c>
      <c r="C14" s="22"/>
      <c r="E14" s="32">
        <f>ROUND(B14,0)</f>
        <v>63074</v>
      </c>
      <c r="G14" t="str">
        <f>CONCATENATE(A14,": ",B14)</f>
        <v>QE= Quociente Eleitoral (Votos): 63074</v>
      </c>
    </row>
    <row r="15" spans="1:7" x14ac:dyDescent="0.2">
      <c r="A15" s="12" t="s">
        <v>1344</v>
      </c>
      <c r="B15" s="14">
        <f>TSE_DD!B32</f>
        <v>918</v>
      </c>
      <c r="C15" s="22"/>
      <c r="G15" t="str">
        <f>CONCATENATE(A15,": ",B15)</f>
        <v>Candidatos: 918</v>
      </c>
    </row>
    <row r="16" spans="1:7" x14ac:dyDescent="0.2">
      <c r="A16" s="12" t="s">
        <v>1345</v>
      </c>
      <c r="B16" s="14">
        <f>B15/B13</f>
        <v>38.25</v>
      </c>
      <c r="C16" s="22"/>
      <c r="E16" s="32">
        <f>ROUND(B16,0)</f>
        <v>38</v>
      </c>
      <c r="G16" t="str">
        <f>CONCATENATE(A16,": ",E16)</f>
        <v>Candidatos por Cadeira: 38</v>
      </c>
    </row>
    <row r="17" spans="1:7" ht="17" thickBot="1" x14ac:dyDescent="0.25">
      <c r="A17" s="17" t="s">
        <v>1346</v>
      </c>
      <c r="B17" s="74"/>
      <c r="C17" s="75">
        <f>B17/B13</f>
        <v>0</v>
      </c>
      <c r="G17" t="str">
        <f t="shared" ref="G17" si="1">CONCATENATE(A17,": ",B17)</f>
        <v xml:space="preserve">Reeleitos: </v>
      </c>
    </row>
    <row r="18" spans="1:7" x14ac:dyDescent="0.2">
      <c r="G18" t="s">
        <v>1347</v>
      </c>
    </row>
    <row r="20" spans="1:7" x14ac:dyDescent="0.2">
      <c r="G20" t="str">
        <f>CONCATENATE(G12,G13,G14,G15,G16,G17,G18)</f>
        <v>Total de Eleitores: 2081218Deputados Distritais: 24QE= Quociente Eleitoral (Votos): 63074Candidatos: 918Candidatos por Cadeira: 38Reeleitos: Fonte: http://divulga.tse.jus.br</v>
      </c>
    </row>
    <row r="21" spans="1:7" s="77" customFormat="1" x14ac:dyDescent="0.2">
      <c r="B21" s="78"/>
    </row>
    <row r="22" spans="1:7" x14ac:dyDescent="0.2">
      <c r="A22" t="s">
        <v>1348</v>
      </c>
      <c r="B22" s="76">
        <f>B10</f>
        <v>2081218</v>
      </c>
      <c r="C22" s="79">
        <f>B22/B10</f>
        <v>1</v>
      </c>
      <c r="G22" t="s">
        <v>1368</v>
      </c>
    </row>
    <row r="24" spans="1:7" x14ac:dyDescent="0.2">
      <c r="A24" t="s">
        <v>1349</v>
      </c>
      <c r="B24" s="76">
        <f>SUM(B2:B4)</f>
        <v>379437</v>
      </c>
    </row>
    <row r="25" spans="1:7" x14ac:dyDescent="0.2">
      <c r="A25" t="s">
        <v>1350</v>
      </c>
      <c r="B25" s="76">
        <f>B24/B13</f>
        <v>15809.875</v>
      </c>
    </row>
    <row r="26" spans="1:7" x14ac:dyDescent="0.2">
      <c r="A26" t="s">
        <v>1351</v>
      </c>
      <c r="B26" s="76">
        <f>B25*TSE_DD!B29</f>
        <v>205528.375</v>
      </c>
    </row>
    <row r="27" spans="1:7" x14ac:dyDescent="0.2">
      <c r="A27" t="s">
        <v>1352</v>
      </c>
      <c r="B27" s="76">
        <f>B26-B4</f>
        <v>66387.375</v>
      </c>
    </row>
    <row r="28" spans="1:7" x14ac:dyDescent="0.2">
      <c r="A28" t="s">
        <v>1353</v>
      </c>
      <c r="B28" s="79">
        <f>B27/B10</f>
        <v>3.1898328286609094E-2</v>
      </c>
    </row>
    <row r="29" spans="1:7" x14ac:dyDescent="0.2">
      <c r="A29" t="s">
        <v>1354</v>
      </c>
      <c r="B29" s="79">
        <f>B28/D4</f>
        <v>0.17496283968089565</v>
      </c>
      <c r="C29">
        <f>ROUND(B29*100,0)</f>
        <v>17</v>
      </c>
    </row>
    <row r="30" spans="1:7" x14ac:dyDescent="0.2">
      <c r="A30" t="s">
        <v>1355</v>
      </c>
      <c r="B30" s="76">
        <f>B25/4</f>
        <v>3952.46875</v>
      </c>
    </row>
    <row r="31" spans="1:7" s="77" customFormat="1" x14ac:dyDescent="0.2">
      <c r="B31" s="78"/>
    </row>
    <row r="32" spans="1:7" x14ac:dyDescent="0.2">
      <c r="A32" t="s">
        <v>1356</v>
      </c>
      <c r="B32" s="76">
        <f>ROUND(B14/2,0)</f>
        <v>31537</v>
      </c>
    </row>
    <row r="33" spans="1:3" x14ac:dyDescent="0.2">
      <c r="A33" t="s">
        <v>1357</v>
      </c>
      <c r="B33" s="76">
        <f>B32*TSE_DD!B29</f>
        <v>409981</v>
      </c>
    </row>
    <row r="34" spans="1:3" x14ac:dyDescent="0.2">
      <c r="A34" t="s">
        <v>1352</v>
      </c>
      <c r="B34" s="76">
        <f>B33-B4</f>
        <v>270840</v>
      </c>
    </row>
    <row r="35" spans="1:3" x14ac:dyDescent="0.2">
      <c r="A35" t="s">
        <v>1353</v>
      </c>
      <c r="B35" s="79">
        <f>B34/B10</f>
        <v>0.13013533421294646</v>
      </c>
    </row>
    <row r="36" spans="1:3" x14ac:dyDescent="0.2">
      <c r="A36" t="s">
        <v>1354</v>
      </c>
      <c r="B36" s="79">
        <f>B35/D4</f>
        <v>0.71379438483858981</v>
      </c>
      <c r="C36">
        <f>ROUND(B36*100,0)</f>
        <v>71</v>
      </c>
    </row>
    <row r="37" spans="1:3" x14ac:dyDescent="0.2">
      <c r="A37" t="s">
        <v>1358</v>
      </c>
      <c r="B37" s="76">
        <f>ROUND(B32/C37,0)</f>
        <v>2867</v>
      </c>
      <c r="C37">
        <v>11</v>
      </c>
    </row>
    <row r="39" spans="1:3" x14ac:dyDescent="0.2">
      <c r="A39" t="str">
        <f>CONCATENATE("Quociente Eleitoral, em ",TSE_DD!B2," para ",TSE_DD!B1,": ",B14)</f>
        <v>Quociente Eleitoral, em 2018 para Deputados Distritais: 63074</v>
      </c>
    </row>
    <row r="40" spans="1:3" x14ac:dyDescent="0.2">
      <c r="A40" t="str">
        <f>CONCATENATE("Os ",TSE_DD!B29," (maioria) dos ",TSE_DD!B1,", eleitos com menos votos, tiveram bem menos que 50% do Quociente Eleitoral.")</f>
        <v>Os 13 (maioria) dos Deputados Distritais, eleitos com menos votos, tiveram bem menos que 50% do Quociente Eleitoral.</v>
      </c>
    </row>
    <row r="41" spans="1:3" x14ac:dyDescent="0.2">
      <c r="A41" t="str">
        <f>CONCATENATE("Se lográssemos eleger, em ",TSE_DD!B2,",  ", TSE_DD!B29," candidatos competentes e íntegros, cada um com 50% do QE, o grau de representatividade (*) aumentaria em ",C36,"%.")</f>
        <v>Se lográssemos eleger, em 2018,  13 candidatos competentes e íntegros, cada um com 50% do QE, o grau de representatividade (*) aumentaria em 71%.</v>
      </c>
    </row>
    <row r="42" spans="1:3" x14ac:dyDescent="0.2">
      <c r="A42" t="str">
        <f>CONCATENATE("Para isto precisaríamos conseguir ",B32," votos para cada candidato, nos diversos distritos.")</f>
        <v>Para isto precisaríamos conseguir 31537 votos para cada candidato, nos diversos distritos.</v>
      </c>
    </row>
    <row r="43" spans="1:3" x14ac:dyDescent="0.2">
      <c r="A43" t="str">
        <f>CONCATENATE("Se assumirmos que cada eleitor da rede VoteNet se esforçasse para conseguir 10 votos fora da rede; para cada ",B37," eleitores protagonistas poderíamos eleger um ",TSE_DD!D1,".")</f>
        <v>Se assumirmos que cada eleitor da rede VoteNet se esforçasse para conseguir 10 votos fora da rede; para cada 2867 eleitores protagonistas poderíamos eleger um Deputado Distrital.</v>
      </c>
    </row>
    <row r="45" spans="1:3" x14ac:dyDescent="0.2">
      <c r="A45" t="s">
        <v>1359</v>
      </c>
    </row>
    <row r="47" spans="1:3" x14ac:dyDescent="0.2">
      <c r="A47" t="s">
        <v>1360</v>
      </c>
      <c r="B47" s="76">
        <f>B7+B8</f>
        <v>177619</v>
      </c>
    </row>
    <row r="48" spans="1:3" x14ac:dyDescent="0.2">
      <c r="A48" t="s">
        <v>1361</v>
      </c>
      <c r="B48" s="76">
        <f>B47/B14</f>
        <v>2.816041475092748</v>
      </c>
    </row>
    <row r="49" spans="1:2" x14ac:dyDescent="0.2">
      <c r="A49" t="s">
        <v>1362</v>
      </c>
      <c r="B49" s="76">
        <f>B47/B32</f>
        <v>5.6320829501854961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59E51-5FF5-294A-849D-487B0DAA6C2C}">
  <dimension ref="A1:K991"/>
  <sheetViews>
    <sheetView topLeftCell="A40" zoomScale="99" workbookViewId="0">
      <selection activeCell="K59" sqref="K59"/>
    </sheetView>
  </sheetViews>
  <sheetFormatPr baseColWidth="10" defaultRowHeight="16" x14ac:dyDescent="0.2"/>
  <cols>
    <col min="1" max="1" width="25.6640625" customWidth="1"/>
    <col min="2" max="2" width="18.6640625" bestFit="1" customWidth="1"/>
    <col min="3" max="3" width="51" customWidth="1"/>
    <col min="4" max="4" width="20.83203125" customWidth="1"/>
    <col min="8" max="8" width="12.6640625" bestFit="1" customWidth="1"/>
    <col min="11" max="11" width="52" bestFit="1" customWidth="1"/>
  </cols>
  <sheetData>
    <row r="1" spans="1:4" x14ac:dyDescent="0.2">
      <c r="A1" t="s">
        <v>1313</v>
      </c>
      <c r="B1" s="3" t="s">
        <v>1366</v>
      </c>
      <c r="C1" s="55" t="str">
        <f>CONCATENATE("Distribuição dos Eleitores  -  ",B1," ",B2,"  -  ", B3)</f>
        <v>Distribuição dos Eleitores  -  Deputados Distritais 2018  -  Distrito Federal</v>
      </c>
      <c r="D1" s="56" t="s">
        <v>1367</v>
      </c>
    </row>
    <row r="2" spans="1:4" x14ac:dyDescent="0.2">
      <c r="A2" t="s">
        <v>0</v>
      </c>
      <c r="B2" s="4">
        <v>2018</v>
      </c>
      <c r="C2" s="6" t="s">
        <v>1334</v>
      </c>
    </row>
    <row r="3" spans="1:4" ht="17" thickBot="1" x14ac:dyDescent="0.25">
      <c r="A3" t="s">
        <v>2</v>
      </c>
      <c r="B3" s="5" t="s">
        <v>1314</v>
      </c>
      <c r="C3" s="6" t="str">
        <f>K45</f>
        <v xml:space="preserve"> Elegeram 11 DDs eleitos: [23%; 47%] QE</v>
      </c>
    </row>
    <row r="4" spans="1:4" x14ac:dyDescent="0.2">
      <c r="A4" t="s">
        <v>4</v>
      </c>
      <c r="C4" s="7" t="str">
        <f>K58</f>
        <v xml:space="preserve"> Elegeram 13 DDs menos votados (Maioria): [10%; 21%] QE</v>
      </c>
    </row>
    <row r="5" spans="1:4" ht="17" thickBot="1" x14ac:dyDescent="0.25">
      <c r="A5" t="s">
        <v>5</v>
      </c>
      <c r="C5" s="8" t="str">
        <f>CONCATENATE("Não Elegeram (",B33," candidatos)")</f>
        <v>Não Elegeram (894 candidatos)</v>
      </c>
    </row>
    <row r="6" spans="1:4" x14ac:dyDescent="0.2">
      <c r="A6" t="s">
        <v>7</v>
      </c>
    </row>
    <row r="7" spans="1:4" x14ac:dyDescent="0.2">
      <c r="A7" t="s">
        <v>8</v>
      </c>
    </row>
    <row r="8" spans="1:4" x14ac:dyDescent="0.2">
      <c r="A8" t="s">
        <v>9</v>
      </c>
    </row>
    <row r="9" spans="1:4" x14ac:dyDescent="0.2">
      <c r="A9" t="s">
        <v>10</v>
      </c>
      <c r="B9" s="1">
        <v>6732</v>
      </c>
    </row>
    <row r="10" spans="1:4" x14ac:dyDescent="0.2">
      <c r="A10" t="s">
        <v>11</v>
      </c>
      <c r="B10" t="s">
        <v>12</v>
      </c>
    </row>
    <row r="11" spans="1:4" ht="17" thickBot="1" x14ac:dyDescent="0.25">
      <c r="A11" t="s">
        <v>13</v>
      </c>
      <c r="B11" t="s">
        <v>14</v>
      </c>
    </row>
    <row r="12" spans="1:4" x14ac:dyDescent="0.2">
      <c r="A12" s="9" t="s">
        <v>15</v>
      </c>
      <c r="B12" s="10">
        <v>2081218</v>
      </c>
      <c r="C12" s="11">
        <v>2081218</v>
      </c>
      <c r="D12" s="54">
        <f>C12/$C$12</f>
        <v>1</v>
      </c>
    </row>
    <row r="13" spans="1:4" x14ac:dyDescent="0.2">
      <c r="A13" s="12" t="s">
        <v>16</v>
      </c>
      <c r="B13" s="13" t="s">
        <v>14</v>
      </c>
      <c r="C13" s="14"/>
      <c r="D13" s="22"/>
    </row>
    <row r="14" spans="1:4" x14ac:dyDescent="0.2">
      <c r="A14" s="12" t="s">
        <v>17</v>
      </c>
      <c r="B14" s="13" t="s">
        <v>18</v>
      </c>
      <c r="C14" s="14"/>
      <c r="D14" s="22"/>
    </row>
    <row r="15" spans="1:4" x14ac:dyDescent="0.2">
      <c r="A15" s="12" t="s">
        <v>19</v>
      </c>
      <c r="B15" s="13" t="s">
        <v>20</v>
      </c>
      <c r="C15" s="15">
        <v>389826</v>
      </c>
      <c r="D15" s="23">
        <f>C15/$C$12</f>
        <v>0.18730666369404839</v>
      </c>
    </row>
    <row r="16" spans="1:4" ht="17" thickBot="1" x14ac:dyDescent="0.25">
      <c r="A16" s="12" t="s">
        <v>21</v>
      </c>
      <c r="B16" s="13" t="s">
        <v>22</v>
      </c>
      <c r="C16" s="15">
        <v>1691392</v>
      </c>
      <c r="D16" s="23">
        <f>C16/$C$12</f>
        <v>0.81269333630595164</v>
      </c>
    </row>
    <row r="17" spans="1:10" x14ac:dyDescent="0.2">
      <c r="A17" s="12" t="s">
        <v>23</v>
      </c>
      <c r="B17" s="16">
        <v>1691392</v>
      </c>
      <c r="C17" s="14"/>
      <c r="D17" s="22"/>
      <c r="F17" s="9" t="s">
        <v>1321</v>
      </c>
      <c r="G17" s="27">
        <f>C21</f>
        <v>1513773</v>
      </c>
    </row>
    <row r="18" spans="1:10" x14ac:dyDescent="0.2">
      <c r="A18" s="12" t="s">
        <v>24</v>
      </c>
      <c r="B18" s="13" t="s">
        <v>25</v>
      </c>
      <c r="C18" s="15">
        <v>87589</v>
      </c>
      <c r="D18" s="23">
        <f>C18/$C$12</f>
        <v>4.2085451884425369E-2</v>
      </c>
      <c r="F18" s="12" t="s">
        <v>1322</v>
      </c>
      <c r="G18" s="28">
        <f>C18</f>
        <v>87589</v>
      </c>
    </row>
    <row r="19" spans="1:10" x14ac:dyDescent="0.2">
      <c r="A19" s="12" t="s">
        <v>26</v>
      </c>
      <c r="B19" s="13" t="s">
        <v>27</v>
      </c>
      <c r="C19" s="15">
        <v>90030</v>
      </c>
      <c r="D19" s="23">
        <f>C19/$C$12</f>
        <v>4.3258322770608364E-2</v>
      </c>
      <c r="F19" s="12" t="s">
        <v>1323</v>
      </c>
      <c r="G19" s="28">
        <f>C19</f>
        <v>90030</v>
      </c>
    </row>
    <row r="20" spans="1:10" x14ac:dyDescent="0.2">
      <c r="A20" s="12" t="s">
        <v>28</v>
      </c>
      <c r="B20" s="13" t="s">
        <v>14</v>
      </c>
      <c r="C20" s="14"/>
      <c r="D20" s="22"/>
      <c r="F20" s="12" t="s">
        <v>1324</v>
      </c>
      <c r="G20" s="28">
        <f>C15</f>
        <v>389826</v>
      </c>
    </row>
    <row r="21" spans="1:10" ht="17" thickBot="1" x14ac:dyDescent="0.25">
      <c r="A21" s="12" t="s">
        <v>29</v>
      </c>
      <c r="B21" s="13" t="s">
        <v>30</v>
      </c>
      <c r="C21" s="15">
        <v>1513773</v>
      </c>
      <c r="D21" s="23">
        <f>C21/$C$12</f>
        <v>0.72734956165091791</v>
      </c>
      <c r="F21" s="17"/>
      <c r="G21" s="29">
        <f>SUM(G17:G20)</f>
        <v>2081218</v>
      </c>
      <c r="H21" t="s">
        <v>1325</v>
      </c>
      <c r="I21" s="30">
        <f>D30</f>
        <v>0.18231487523171527</v>
      </c>
      <c r="J21" s="31">
        <v>18</v>
      </c>
    </row>
    <row r="22" spans="1:10" x14ac:dyDescent="0.2">
      <c r="A22" s="12" t="s">
        <v>31</v>
      </c>
      <c r="B22" s="13" t="s">
        <v>32</v>
      </c>
      <c r="C22" s="15">
        <v>1432641</v>
      </c>
      <c r="D22" s="23">
        <f>C22/$C$12</f>
        <v>0.6883666199312134</v>
      </c>
      <c r="J22" s="31"/>
    </row>
    <row r="23" spans="1:10" ht="17" thickBot="1" x14ac:dyDescent="0.25">
      <c r="A23" s="12" t="s">
        <v>33</v>
      </c>
      <c r="B23" s="13" t="s">
        <v>34</v>
      </c>
      <c r="C23" s="15">
        <v>81132</v>
      </c>
      <c r="D23" s="23">
        <f>C23/$C$12</f>
        <v>3.8982941719704518E-2</v>
      </c>
      <c r="G23" s="32"/>
      <c r="H23" t="s">
        <v>1310</v>
      </c>
      <c r="I23" s="30">
        <f>D31</f>
        <v>0.5060517446994981</v>
      </c>
      <c r="J23" s="33">
        <v>51</v>
      </c>
    </row>
    <row r="24" spans="1:10" x14ac:dyDescent="0.2">
      <c r="A24" s="12" t="s">
        <v>1302</v>
      </c>
      <c r="B24" s="13" t="s">
        <v>1303</v>
      </c>
      <c r="C24" s="15">
        <f>SUM(E35:E2267)</f>
        <v>1432641</v>
      </c>
      <c r="D24" s="21">
        <f>C24-C22</f>
        <v>0</v>
      </c>
      <c r="E24" t="s">
        <v>1320</v>
      </c>
      <c r="H24" t="s">
        <v>1327</v>
      </c>
      <c r="I24" s="30">
        <f>D15</f>
        <v>0.18730666369404839</v>
      </c>
      <c r="J24" s="34">
        <v>19</v>
      </c>
    </row>
    <row r="25" spans="1:10" x14ac:dyDescent="0.2">
      <c r="A25" s="12" t="s">
        <v>1304</v>
      </c>
      <c r="B25" s="13"/>
      <c r="C25" s="15">
        <v>24</v>
      </c>
      <c r="D25" s="21">
        <f>C25-B30</f>
        <v>0</v>
      </c>
      <c r="E25" t="s">
        <v>1320</v>
      </c>
      <c r="H25" t="s">
        <v>1328</v>
      </c>
      <c r="I25" s="30">
        <f>D19</f>
        <v>4.3258322770608364E-2</v>
      </c>
      <c r="J25" s="36">
        <v>4</v>
      </c>
    </row>
    <row r="26" spans="1:10" ht="17" thickBot="1" x14ac:dyDescent="0.25">
      <c r="A26" s="12" t="s">
        <v>1305</v>
      </c>
      <c r="B26" s="13"/>
      <c r="C26" s="14">
        <f>C21/C25</f>
        <v>63073.875</v>
      </c>
      <c r="D26" s="22"/>
      <c r="H26" t="s">
        <v>1329</v>
      </c>
      <c r="I26" s="30">
        <f>D18</f>
        <v>4.2085451884425369E-2</v>
      </c>
      <c r="J26" s="37">
        <v>4</v>
      </c>
    </row>
    <row r="27" spans="1:10" x14ac:dyDescent="0.2">
      <c r="A27" s="12" t="s">
        <v>1306</v>
      </c>
      <c r="B27" s="15">
        <v>0</v>
      </c>
      <c r="C27" s="15">
        <v>0</v>
      </c>
      <c r="D27" s="23">
        <f>C27/$C$12</f>
        <v>0</v>
      </c>
      <c r="H27" t="s">
        <v>1330</v>
      </c>
      <c r="I27" s="30">
        <f>D23</f>
        <v>3.8982941719704518E-2</v>
      </c>
      <c r="J27" s="38">
        <v>4</v>
      </c>
    </row>
    <row r="28" spans="1:10" x14ac:dyDescent="0.2">
      <c r="A28" s="12" t="s">
        <v>1307</v>
      </c>
      <c r="B28" s="15">
        <v>11</v>
      </c>
      <c r="C28" s="15">
        <f>H45</f>
        <v>240296</v>
      </c>
      <c r="D28" s="23">
        <f>C28/$C$12</f>
        <v>0.11545931276781192</v>
      </c>
      <c r="I28" s="30">
        <f>SUM(I23:I27)</f>
        <v>0.8176851247682847</v>
      </c>
      <c r="J28" s="31">
        <f>SUM(J23:J27)</f>
        <v>82</v>
      </c>
    </row>
    <row r="29" spans="1:10" x14ac:dyDescent="0.2">
      <c r="A29" s="12" t="s">
        <v>1308</v>
      </c>
      <c r="B29" s="15">
        <f>C25-B28-B27</f>
        <v>13</v>
      </c>
      <c r="C29" s="15">
        <f>H58</f>
        <v>139141</v>
      </c>
      <c r="D29" s="23">
        <f>C29/$C$12</f>
        <v>6.6855562463903354E-2</v>
      </c>
      <c r="J29" s="31"/>
    </row>
    <row r="30" spans="1:10" x14ac:dyDescent="0.2">
      <c r="A30" s="12" t="s">
        <v>1309</v>
      </c>
      <c r="B30" s="14">
        <f>SUM(B27:B29)</f>
        <v>24</v>
      </c>
      <c r="C30" s="14">
        <f>SUM(C27:C29)</f>
        <v>379437</v>
      </c>
      <c r="D30" s="24">
        <f>SUM(D27:D29)</f>
        <v>0.18231487523171527</v>
      </c>
      <c r="I30" s="30">
        <f>I21+I28</f>
        <v>1</v>
      </c>
      <c r="J30" s="31">
        <f>J21+J28</f>
        <v>100</v>
      </c>
    </row>
    <row r="31" spans="1:10" x14ac:dyDescent="0.2">
      <c r="A31" s="12" t="s">
        <v>1310</v>
      </c>
      <c r="B31" s="14"/>
      <c r="C31" s="15">
        <f>C22-C30</f>
        <v>1053204</v>
      </c>
      <c r="D31" s="23">
        <f>C31/$C$12</f>
        <v>0.5060517446994981</v>
      </c>
    </row>
    <row r="32" spans="1:10" x14ac:dyDescent="0.2">
      <c r="A32" s="12" t="s">
        <v>1311</v>
      </c>
      <c r="B32" s="14">
        <v>918</v>
      </c>
      <c r="C32" s="14"/>
      <c r="D32" s="22"/>
    </row>
    <row r="33" spans="1:11" ht="17" thickBot="1" x14ac:dyDescent="0.25">
      <c r="A33" s="17" t="s">
        <v>1312</v>
      </c>
      <c r="B33" s="18">
        <f>B32-C25</f>
        <v>894</v>
      </c>
      <c r="C33" s="18"/>
      <c r="D33" s="25"/>
    </row>
    <row r="34" spans="1:11" s="19" customFormat="1" x14ac:dyDescent="0.2">
      <c r="A34" s="19" t="s">
        <v>35</v>
      </c>
      <c r="B34" s="19" t="s">
        <v>36</v>
      </c>
      <c r="C34" s="19" t="s">
        <v>37</v>
      </c>
      <c r="D34" s="19" t="s">
        <v>38</v>
      </c>
      <c r="E34" s="19" t="s">
        <v>39</v>
      </c>
      <c r="F34" s="19" t="s">
        <v>40</v>
      </c>
      <c r="G34" s="19" t="s">
        <v>1316</v>
      </c>
      <c r="H34" s="19" t="s">
        <v>1317</v>
      </c>
      <c r="I34" s="19" t="s">
        <v>1318</v>
      </c>
      <c r="J34" s="20" t="s">
        <v>1319</v>
      </c>
    </row>
    <row r="35" spans="1:11" s="45" customFormat="1" x14ac:dyDescent="0.2">
      <c r="A35" s="45" t="s">
        <v>41</v>
      </c>
      <c r="B35" s="45">
        <v>10123</v>
      </c>
      <c r="C35" s="45" t="s">
        <v>42</v>
      </c>
      <c r="D35" s="45" t="s">
        <v>43</v>
      </c>
      <c r="E35" s="40">
        <v>29457</v>
      </c>
      <c r="F35" s="46">
        <v>1.95E-2</v>
      </c>
      <c r="G35" s="39">
        <f>E35/$C$26</f>
        <v>0.46702378758241825</v>
      </c>
    </row>
    <row r="36" spans="1:11" s="45" customFormat="1" x14ac:dyDescent="0.2">
      <c r="A36" s="45" t="s">
        <v>44</v>
      </c>
      <c r="B36" s="45">
        <v>90190</v>
      </c>
      <c r="C36" s="45" t="s">
        <v>45</v>
      </c>
      <c r="D36" s="45" t="s">
        <v>46</v>
      </c>
      <c r="E36" s="40">
        <v>29420</v>
      </c>
      <c r="F36" s="46">
        <v>1.9400000000000001E-2</v>
      </c>
      <c r="G36" s="39">
        <f t="shared" ref="G36:G99" si="0">E36/$C$26</f>
        <v>0.46643717386952999</v>
      </c>
    </row>
    <row r="37" spans="1:11" s="45" customFormat="1" x14ac:dyDescent="0.2">
      <c r="A37" s="45" t="s">
        <v>47</v>
      </c>
      <c r="B37" s="45">
        <v>12345</v>
      </c>
      <c r="C37" s="45" t="s">
        <v>48</v>
      </c>
      <c r="D37" s="45" t="s">
        <v>49</v>
      </c>
      <c r="E37" s="40">
        <v>27998</v>
      </c>
      <c r="F37" s="46">
        <v>1.8499999999999999E-2</v>
      </c>
      <c r="G37" s="39">
        <f t="shared" si="0"/>
        <v>0.44389218198501362</v>
      </c>
    </row>
    <row r="38" spans="1:11" s="45" customFormat="1" x14ac:dyDescent="0.2">
      <c r="A38" s="45" t="s">
        <v>50</v>
      </c>
      <c r="B38" s="45">
        <v>15222</v>
      </c>
      <c r="C38" s="45" t="s">
        <v>51</v>
      </c>
      <c r="D38" s="45" t="s">
        <v>52</v>
      </c>
      <c r="E38" s="40">
        <v>26373</v>
      </c>
      <c r="F38" s="46">
        <v>1.7399999999999999E-2</v>
      </c>
      <c r="G38" s="39">
        <f t="shared" si="0"/>
        <v>0.41812874189194815</v>
      </c>
    </row>
    <row r="39" spans="1:11" s="45" customFormat="1" x14ac:dyDescent="0.2">
      <c r="A39" s="45" t="s">
        <v>53</v>
      </c>
      <c r="B39" s="45">
        <v>10456</v>
      </c>
      <c r="C39" s="45" t="s">
        <v>54</v>
      </c>
      <c r="D39" s="45" t="s">
        <v>43</v>
      </c>
      <c r="E39" s="40">
        <v>23227</v>
      </c>
      <c r="F39" s="46">
        <v>1.5299999999999999E-2</v>
      </c>
      <c r="G39" s="39">
        <f t="shared" si="0"/>
        <v>0.36825072187177338</v>
      </c>
    </row>
    <row r="40" spans="1:11" s="45" customFormat="1" x14ac:dyDescent="0.2">
      <c r="A40" s="45" t="s">
        <v>55</v>
      </c>
      <c r="B40" s="45">
        <v>13100</v>
      </c>
      <c r="C40" s="45" t="s">
        <v>56</v>
      </c>
      <c r="D40" s="45" t="s">
        <v>57</v>
      </c>
      <c r="E40" s="40">
        <v>20975</v>
      </c>
      <c r="F40" s="46">
        <v>1.3899999999999999E-2</v>
      </c>
      <c r="G40" s="39">
        <f t="shared" si="0"/>
        <v>0.33254655750895279</v>
      </c>
    </row>
    <row r="41" spans="1:11" s="45" customFormat="1" x14ac:dyDescent="0.2">
      <c r="A41" s="45" t="s">
        <v>58</v>
      </c>
      <c r="B41" s="45">
        <v>55000</v>
      </c>
      <c r="C41" s="45" t="s">
        <v>59</v>
      </c>
      <c r="D41" s="45" t="s">
        <v>60</v>
      </c>
      <c r="E41" s="40">
        <v>18819</v>
      </c>
      <c r="F41" s="46">
        <v>1.24E-2</v>
      </c>
      <c r="G41" s="39">
        <f t="shared" si="0"/>
        <v>0.29836441791470714</v>
      </c>
    </row>
    <row r="42" spans="1:11" s="45" customFormat="1" x14ac:dyDescent="0.2">
      <c r="A42" s="45" t="s">
        <v>61</v>
      </c>
      <c r="B42" s="45">
        <v>22123</v>
      </c>
      <c r="C42" s="45" t="s">
        <v>62</v>
      </c>
      <c r="D42" s="45" t="s">
        <v>63</v>
      </c>
      <c r="E42" s="40">
        <v>17715</v>
      </c>
      <c r="F42" s="46">
        <v>1.17E-2</v>
      </c>
      <c r="G42" s="39">
        <f t="shared" si="0"/>
        <v>0.28086113307609528</v>
      </c>
    </row>
    <row r="43" spans="1:11" s="45" customFormat="1" x14ac:dyDescent="0.2">
      <c r="A43" s="45" t="s">
        <v>64</v>
      </c>
      <c r="B43" s="45">
        <v>40111</v>
      </c>
      <c r="C43" s="45" t="s">
        <v>65</v>
      </c>
      <c r="D43" s="45" t="s">
        <v>66</v>
      </c>
      <c r="E43" s="40">
        <v>16537</v>
      </c>
      <c r="F43" s="46">
        <v>1.09E-2</v>
      </c>
      <c r="G43" s="39">
        <f t="shared" si="0"/>
        <v>0.2621846208117069</v>
      </c>
    </row>
    <row r="44" spans="1:11" s="45" customFormat="1" x14ac:dyDescent="0.2">
      <c r="A44" s="45" t="s">
        <v>67</v>
      </c>
      <c r="B44" s="45">
        <v>13131</v>
      </c>
      <c r="C44" s="45" t="s">
        <v>68</v>
      </c>
      <c r="D44" s="45" t="s">
        <v>57</v>
      </c>
      <c r="E44" s="40">
        <v>15537</v>
      </c>
      <c r="F44" s="46">
        <v>1.03E-2</v>
      </c>
      <c r="G44" s="39">
        <f t="shared" si="0"/>
        <v>0.24633019613905124</v>
      </c>
    </row>
    <row r="45" spans="1:11" s="45" customFormat="1" x14ac:dyDescent="0.2">
      <c r="A45" s="45" t="s">
        <v>69</v>
      </c>
      <c r="B45" s="45">
        <v>12123</v>
      </c>
      <c r="C45" s="45" t="s">
        <v>70</v>
      </c>
      <c r="D45" s="45" t="s">
        <v>49</v>
      </c>
      <c r="E45" s="40">
        <v>14238</v>
      </c>
      <c r="F45" s="46">
        <v>9.4000000000000004E-3</v>
      </c>
      <c r="G45" s="39">
        <f t="shared" si="0"/>
        <v>0.22573529848927151</v>
      </c>
      <c r="H45" s="40">
        <f>SUM(E35:E45)</f>
        <v>240296</v>
      </c>
      <c r="K45" s="53" t="s">
        <v>1363</v>
      </c>
    </row>
    <row r="46" spans="1:11" s="47" customFormat="1" x14ac:dyDescent="0.2">
      <c r="A46" s="47" t="s">
        <v>71</v>
      </c>
      <c r="B46" s="47">
        <v>19200</v>
      </c>
      <c r="C46" s="47" t="s">
        <v>72</v>
      </c>
      <c r="D46" s="47" t="s">
        <v>73</v>
      </c>
      <c r="E46" s="42">
        <v>13070</v>
      </c>
      <c r="F46" s="48">
        <v>8.6E-3</v>
      </c>
      <c r="G46" s="41">
        <f t="shared" si="0"/>
        <v>0.20721733047160967</v>
      </c>
    </row>
    <row r="47" spans="1:11" s="47" customFormat="1" x14ac:dyDescent="0.2">
      <c r="A47" s="47" t="s">
        <v>74</v>
      </c>
      <c r="B47" s="47">
        <v>14900</v>
      </c>
      <c r="C47" s="47" t="s">
        <v>75</v>
      </c>
      <c r="D47" s="47" t="s">
        <v>76</v>
      </c>
      <c r="E47" s="42">
        <v>13044</v>
      </c>
      <c r="F47" s="48">
        <v>8.6E-3</v>
      </c>
      <c r="G47" s="41">
        <f t="shared" si="0"/>
        <v>0.20680511543012065</v>
      </c>
    </row>
    <row r="48" spans="1:11" s="47" customFormat="1" x14ac:dyDescent="0.2">
      <c r="A48" s="47" t="s">
        <v>77</v>
      </c>
      <c r="B48" s="47">
        <v>20000</v>
      </c>
      <c r="C48" s="47" t="s">
        <v>78</v>
      </c>
      <c r="D48" s="47" t="s">
        <v>79</v>
      </c>
      <c r="E48" s="42">
        <v>13000</v>
      </c>
      <c r="F48" s="48">
        <v>8.6E-3</v>
      </c>
      <c r="G48" s="41">
        <f t="shared" si="0"/>
        <v>0.20610752074452379</v>
      </c>
    </row>
    <row r="49" spans="1:11" s="47" customFormat="1" x14ac:dyDescent="0.2">
      <c r="A49" s="47" t="s">
        <v>80</v>
      </c>
      <c r="B49" s="47">
        <v>36000</v>
      </c>
      <c r="C49" s="47" t="s">
        <v>81</v>
      </c>
      <c r="D49" s="47" t="s">
        <v>82</v>
      </c>
      <c r="E49" s="42">
        <v>12806</v>
      </c>
      <c r="F49" s="48">
        <v>8.5000000000000006E-3</v>
      </c>
      <c r="G49" s="41">
        <f t="shared" si="0"/>
        <v>0.20303176235802858</v>
      </c>
    </row>
    <row r="50" spans="1:11" s="47" customFormat="1" x14ac:dyDescent="0.2">
      <c r="A50" s="47" t="s">
        <v>83</v>
      </c>
      <c r="B50" s="47">
        <v>70888</v>
      </c>
      <c r="C50" s="47" t="s">
        <v>84</v>
      </c>
      <c r="D50" s="47" t="s">
        <v>85</v>
      </c>
      <c r="E50" s="42">
        <v>12654</v>
      </c>
      <c r="F50" s="48">
        <v>8.3999999999999995E-3</v>
      </c>
      <c r="G50" s="41">
        <f t="shared" si="0"/>
        <v>0.20062188980778492</v>
      </c>
    </row>
    <row r="51" spans="1:11" s="47" customFormat="1" x14ac:dyDescent="0.2">
      <c r="A51" s="47" t="s">
        <v>86</v>
      </c>
      <c r="B51" s="47">
        <v>40193</v>
      </c>
      <c r="C51" s="47" t="s">
        <v>87</v>
      </c>
      <c r="D51" s="47" t="s">
        <v>66</v>
      </c>
      <c r="E51" s="42">
        <v>12257</v>
      </c>
      <c r="F51" s="48">
        <v>8.0999999999999996E-3</v>
      </c>
      <c r="G51" s="41">
        <f t="shared" si="0"/>
        <v>0.1943276832127406</v>
      </c>
    </row>
    <row r="52" spans="1:11" s="47" customFormat="1" x14ac:dyDescent="0.2">
      <c r="A52" s="47" t="s">
        <v>88</v>
      </c>
      <c r="B52" s="47">
        <v>31190</v>
      </c>
      <c r="C52" s="47" t="s">
        <v>89</v>
      </c>
      <c r="D52" s="47" t="s">
        <v>90</v>
      </c>
      <c r="E52" s="42">
        <v>11552</v>
      </c>
      <c r="F52" s="48">
        <v>7.6E-3</v>
      </c>
      <c r="G52" s="41">
        <f t="shared" si="0"/>
        <v>0.18315031381851837</v>
      </c>
    </row>
    <row r="53" spans="1:11" s="47" customFormat="1" x14ac:dyDescent="0.2">
      <c r="A53" s="47" t="s">
        <v>91</v>
      </c>
      <c r="B53" s="47">
        <v>50123</v>
      </c>
      <c r="C53" s="47" t="s">
        <v>92</v>
      </c>
      <c r="D53" s="47" t="s">
        <v>93</v>
      </c>
      <c r="E53" s="42">
        <v>10955</v>
      </c>
      <c r="F53" s="48">
        <v>7.1999999999999998E-3</v>
      </c>
      <c r="G53" s="41">
        <f t="shared" si="0"/>
        <v>0.17368522228894293</v>
      </c>
    </row>
    <row r="54" spans="1:11" s="47" customFormat="1" x14ac:dyDescent="0.2">
      <c r="A54" s="47" t="s">
        <v>94</v>
      </c>
      <c r="B54" s="47">
        <v>11234</v>
      </c>
      <c r="C54" s="47" t="s">
        <v>95</v>
      </c>
      <c r="D54" s="47" t="s">
        <v>96</v>
      </c>
      <c r="E54" s="42">
        <v>9704</v>
      </c>
      <c r="F54" s="48">
        <v>6.4000000000000003E-3</v>
      </c>
      <c r="G54" s="41">
        <f t="shared" si="0"/>
        <v>0.15385133702345066</v>
      </c>
    </row>
    <row r="55" spans="1:11" s="47" customFormat="1" x14ac:dyDescent="0.2">
      <c r="A55" s="47" t="s">
        <v>97</v>
      </c>
      <c r="B55" s="47">
        <v>44222</v>
      </c>
      <c r="C55" s="47" t="s">
        <v>98</v>
      </c>
      <c r="D55" s="47" t="s">
        <v>99</v>
      </c>
      <c r="E55" s="42">
        <v>9128</v>
      </c>
      <c r="F55" s="48">
        <v>6.0000000000000001E-3</v>
      </c>
      <c r="G55" s="41">
        <f t="shared" si="0"/>
        <v>0.14471918841200102</v>
      </c>
    </row>
    <row r="56" spans="1:11" s="47" customFormat="1" x14ac:dyDescent="0.2">
      <c r="A56" s="47" t="s">
        <v>100</v>
      </c>
      <c r="B56" s="47">
        <v>30444</v>
      </c>
      <c r="C56" s="47" t="s">
        <v>101</v>
      </c>
      <c r="D56" s="47" t="s">
        <v>102</v>
      </c>
      <c r="E56" s="42">
        <v>7655</v>
      </c>
      <c r="F56" s="48">
        <v>5.1000000000000004E-3</v>
      </c>
      <c r="G56" s="41">
        <f t="shared" si="0"/>
        <v>0.12136562086917919</v>
      </c>
    </row>
    <row r="57" spans="1:11" s="47" customFormat="1" x14ac:dyDescent="0.2">
      <c r="A57" s="47" t="s">
        <v>103</v>
      </c>
      <c r="B57" s="47">
        <v>70200</v>
      </c>
      <c r="C57" s="47" t="s">
        <v>104</v>
      </c>
      <c r="D57" s="47" t="s">
        <v>85</v>
      </c>
      <c r="E57" s="42">
        <v>6738</v>
      </c>
      <c r="F57" s="48">
        <v>4.4999999999999997E-3</v>
      </c>
      <c r="G57" s="41">
        <f t="shared" si="0"/>
        <v>0.10682711344435394</v>
      </c>
    </row>
    <row r="58" spans="1:11" s="47" customFormat="1" x14ac:dyDescent="0.2">
      <c r="A58" s="47" t="s">
        <v>105</v>
      </c>
      <c r="B58" s="47">
        <v>18061</v>
      </c>
      <c r="C58" s="47" t="s">
        <v>106</v>
      </c>
      <c r="D58" s="47" t="s">
        <v>107</v>
      </c>
      <c r="E58" s="42">
        <v>6578</v>
      </c>
      <c r="F58" s="48">
        <v>4.3E-3</v>
      </c>
      <c r="G58" s="41">
        <f t="shared" si="0"/>
        <v>0.10429040549672904</v>
      </c>
      <c r="H58" s="42">
        <f>SUM(E46:E58)</f>
        <v>139141</v>
      </c>
      <c r="K58" s="52" t="s">
        <v>1364</v>
      </c>
    </row>
    <row r="59" spans="1:11" s="49" customFormat="1" x14ac:dyDescent="0.2">
      <c r="A59" s="49">
        <v>25</v>
      </c>
      <c r="B59" s="49">
        <v>22022</v>
      </c>
      <c r="C59" s="49" t="s">
        <v>108</v>
      </c>
      <c r="D59" s="49" t="s">
        <v>63</v>
      </c>
      <c r="E59" s="50">
        <v>13373</v>
      </c>
      <c r="F59" s="51">
        <v>8.8000000000000005E-3</v>
      </c>
      <c r="G59" s="43">
        <f t="shared" si="0"/>
        <v>0.21202122114742436</v>
      </c>
      <c r="K59" s="49" t="s">
        <v>1365</v>
      </c>
    </row>
    <row r="60" spans="1:11" s="49" customFormat="1" x14ac:dyDescent="0.2">
      <c r="A60" s="49">
        <v>26</v>
      </c>
      <c r="B60" s="49">
        <v>43123</v>
      </c>
      <c r="C60" s="49" t="s">
        <v>109</v>
      </c>
      <c r="D60" s="49" t="s">
        <v>110</v>
      </c>
      <c r="E60" s="50">
        <v>12862</v>
      </c>
      <c r="F60" s="51">
        <v>8.5000000000000006E-3</v>
      </c>
      <c r="G60" s="43">
        <f t="shared" si="0"/>
        <v>0.20391961013969731</v>
      </c>
      <c r="K60" s="49" t="s">
        <v>1365</v>
      </c>
    </row>
    <row r="61" spans="1:11" s="49" customFormat="1" x14ac:dyDescent="0.2">
      <c r="A61" s="49">
        <v>27</v>
      </c>
      <c r="B61" s="49">
        <v>90123</v>
      </c>
      <c r="C61" s="49" t="s">
        <v>111</v>
      </c>
      <c r="D61" s="49" t="s">
        <v>46</v>
      </c>
      <c r="E61" s="50">
        <v>11715</v>
      </c>
      <c r="F61" s="51">
        <v>7.7000000000000002E-3</v>
      </c>
      <c r="G61" s="43">
        <f t="shared" si="0"/>
        <v>0.18573458504016124</v>
      </c>
      <c r="K61" s="49" t="s">
        <v>1365</v>
      </c>
    </row>
    <row r="62" spans="1:11" s="49" customFormat="1" x14ac:dyDescent="0.2">
      <c r="A62" s="49">
        <v>28</v>
      </c>
      <c r="B62" s="49">
        <v>15123</v>
      </c>
      <c r="C62" s="49" t="s">
        <v>112</v>
      </c>
      <c r="D62" s="49" t="s">
        <v>52</v>
      </c>
      <c r="E62" s="50">
        <v>11663</v>
      </c>
      <c r="F62" s="51">
        <v>7.7000000000000002E-3</v>
      </c>
      <c r="G62" s="43">
        <f t="shared" si="0"/>
        <v>0.18491015495718313</v>
      </c>
      <c r="K62" s="49" t="s">
        <v>1365</v>
      </c>
    </row>
    <row r="63" spans="1:11" s="49" customFormat="1" x14ac:dyDescent="0.2">
      <c r="A63" s="49">
        <v>29</v>
      </c>
      <c r="B63" s="49">
        <v>20123</v>
      </c>
      <c r="C63" s="49" t="s">
        <v>113</v>
      </c>
      <c r="D63" s="49" t="s">
        <v>79</v>
      </c>
      <c r="E63" s="50">
        <v>11510</v>
      </c>
      <c r="F63" s="51">
        <v>7.6E-3</v>
      </c>
      <c r="G63" s="43">
        <f t="shared" si="0"/>
        <v>0.18248442798226683</v>
      </c>
      <c r="K63" s="49" t="s">
        <v>1365</v>
      </c>
    </row>
    <row r="64" spans="1:11" s="49" customFormat="1" x14ac:dyDescent="0.2">
      <c r="A64" s="49">
        <v>30</v>
      </c>
      <c r="B64" s="49">
        <v>19123</v>
      </c>
      <c r="C64" s="49" t="s">
        <v>114</v>
      </c>
      <c r="D64" s="49" t="s">
        <v>73</v>
      </c>
      <c r="E64" s="50">
        <v>11403</v>
      </c>
      <c r="F64" s="51">
        <v>7.4999999999999997E-3</v>
      </c>
      <c r="G64" s="43">
        <f t="shared" si="0"/>
        <v>0.18078800454229266</v>
      </c>
      <c r="K64" s="49" t="s">
        <v>1365</v>
      </c>
    </row>
    <row r="65" spans="1:11" s="49" customFormat="1" x14ac:dyDescent="0.2">
      <c r="A65" s="49">
        <v>31</v>
      </c>
      <c r="B65" s="49">
        <v>22122</v>
      </c>
      <c r="C65" s="49" t="s">
        <v>115</v>
      </c>
      <c r="D65" s="49" t="s">
        <v>63</v>
      </c>
      <c r="E65" s="50">
        <v>10692</v>
      </c>
      <c r="F65" s="51">
        <v>7.1000000000000004E-3</v>
      </c>
      <c r="G65" s="43">
        <f t="shared" si="0"/>
        <v>0.16951550860003448</v>
      </c>
      <c r="K65" s="49" t="s">
        <v>1365</v>
      </c>
    </row>
    <row r="66" spans="1:11" s="49" customFormat="1" x14ac:dyDescent="0.2">
      <c r="A66" s="49">
        <v>32</v>
      </c>
      <c r="B66" s="49">
        <v>90000</v>
      </c>
      <c r="C66" s="49" t="s">
        <v>116</v>
      </c>
      <c r="D66" s="49" t="s">
        <v>46</v>
      </c>
      <c r="E66" s="50">
        <v>10524</v>
      </c>
      <c r="F66" s="51">
        <v>7.0000000000000001E-3</v>
      </c>
      <c r="G66" s="43">
        <f t="shared" si="0"/>
        <v>0.16685196525502832</v>
      </c>
      <c r="K66" s="49" t="s">
        <v>1365</v>
      </c>
    </row>
    <row r="67" spans="1:11" s="49" customFormat="1" x14ac:dyDescent="0.2">
      <c r="A67" s="49">
        <v>33</v>
      </c>
      <c r="B67" s="49">
        <v>20120</v>
      </c>
      <c r="C67" s="49" t="s">
        <v>117</v>
      </c>
      <c r="D67" s="49" t="s">
        <v>79</v>
      </c>
      <c r="E67" s="50">
        <v>10048</v>
      </c>
      <c r="F67" s="51">
        <v>6.6E-3</v>
      </c>
      <c r="G67" s="43">
        <f t="shared" si="0"/>
        <v>0.15930525911084423</v>
      </c>
      <c r="K67" s="49" t="s">
        <v>1365</v>
      </c>
    </row>
    <row r="68" spans="1:11" s="49" customFormat="1" x14ac:dyDescent="0.2">
      <c r="A68" s="49">
        <v>34</v>
      </c>
      <c r="B68" s="49">
        <v>11123</v>
      </c>
      <c r="C68" s="49" t="s">
        <v>118</v>
      </c>
      <c r="D68" s="49" t="s">
        <v>96</v>
      </c>
      <c r="E68" s="50">
        <v>9604</v>
      </c>
      <c r="F68" s="51">
        <v>6.3E-3</v>
      </c>
      <c r="G68" s="43">
        <f t="shared" si="0"/>
        <v>0.15226589455618511</v>
      </c>
      <c r="K68" s="49" t="s">
        <v>1365</v>
      </c>
    </row>
    <row r="69" spans="1:11" s="49" customFormat="1" x14ac:dyDescent="0.2">
      <c r="A69" s="49">
        <v>35</v>
      </c>
      <c r="B69" s="49">
        <v>40456</v>
      </c>
      <c r="C69" s="49" t="s">
        <v>119</v>
      </c>
      <c r="D69" s="49" t="s">
        <v>66</v>
      </c>
      <c r="E69" s="50">
        <v>9482</v>
      </c>
      <c r="F69" s="51">
        <v>6.3E-3</v>
      </c>
      <c r="G69" s="43">
        <f t="shared" si="0"/>
        <v>0.15033165474612112</v>
      </c>
      <c r="K69" s="49" t="s">
        <v>1365</v>
      </c>
    </row>
    <row r="70" spans="1:11" s="49" customFormat="1" x14ac:dyDescent="0.2">
      <c r="A70" s="49">
        <v>36</v>
      </c>
      <c r="B70" s="49">
        <v>33012</v>
      </c>
      <c r="C70" s="49" t="s">
        <v>120</v>
      </c>
      <c r="D70" s="49" t="s">
        <v>121</v>
      </c>
      <c r="E70" s="50">
        <v>9456</v>
      </c>
      <c r="F70" s="51">
        <v>6.1999999999999998E-3</v>
      </c>
      <c r="G70" s="43">
        <f t="shared" si="0"/>
        <v>0.14991943970463206</v>
      </c>
      <c r="K70" s="49" t="s">
        <v>1365</v>
      </c>
    </row>
    <row r="71" spans="1:11" s="49" customFormat="1" x14ac:dyDescent="0.2">
      <c r="A71" s="49">
        <v>37</v>
      </c>
      <c r="B71" s="49">
        <v>22777</v>
      </c>
      <c r="C71" s="49" t="s">
        <v>122</v>
      </c>
      <c r="D71" s="49" t="s">
        <v>63</v>
      </c>
      <c r="E71" s="50">
        <v>8963</v>
      </c>
      <c r="F71" s="51">
        <v>5.8999999999999999E-3</v>
      </c>
      <c r="G71" s="43">
        <f t="shared" si="0"/>
        <v>0.14210320834101281</v>
      </c>
      <c r="K71" s="49" t="s">
        <v>1365</v>
      </c>
    </row>
    <row r="72" spans="1:11" s="49" customFormat="1" x14ac:dyDescent="0.2">
      <c r="A72" s="49">
        <v>38</v>
      </c>
      <c r="B72" s="49">
        <v>55111</v>
      </c>
      <c r="C72" s="49" t="s">
        <v>123</v>
      </c>
      <c r="D72" s="49" t="s">
        <v>60</v>
      </c>
      <c r="E72" s="50">
        <v>8733</v>
      </c>
      <c r="F72" s="51">
        <v>5.7999999999999996E-3</v>
      </c>
      <c r="G72" s="43">
        <f t="shared" si="0"/>
        <v>0.13845669066630201</v>
      </c>
      <c r="K72" s="49" t="s">
        <v>1365</v>
      </c>
    </row>
    <row r="73" spans="1:11" s="49" customFormat="1" x14ac:dyDescent="0.2">
      <c r="A73" s="49">
        <v>39</v>
      </c>
      <c r="B73" s="49">
        <v>55055</v>
      </c>
      <c r="C73" s="49" t="s">
        <v>124</v>
      </c>
      <c r="D73" s="49" t="s">
        <v>60</v>
      </c>
      <c r="E73" s="50">
        <v>8676</v>
      </c>
      <c r="F73" s="51">
        <v>5.7000000000000002E-3</v>
      </c>
      <c r="G73" s="43">
        <f t="shared" si="0"/>
        <v>0.13755298845996064</v>
      </c>
      <c r="K73" s="49" t="s">
        <v>1365</v>
      </c>
    </row>
    <row r="74" spans="1:11" s="49" customFormat="1" x14ac:dyDescent="0.2">
      <c r="A74" s="49">
        <v>40</v>
      </c>
      <c r="B74" s="49">
        <v>50100</v>
      </c>
      <c r="C74" s="49" t="s">
        <v>125</v>
      </c>
      <c r="D74" s="49" t="s">
        <v>93</v>
      </c>
      <c r="E74" s="50">
        <v>8515</v>
      </c>
      <c r="F74" s="51">
        <v>5.5999999999999999E-3</v>
      </c>
      <c r="G74" s="43">
        <f t="shared" si="0"/>
        <v>0.13500042608766308</v>
      </c>
      <c r="K74" s="49" t="s">
        <v>1365</v>
      </c>
    </row>
    <row r="75" spans="1:11" s="49" customFormat="1" x14ac:dyDescent="0.2">
      <c r="A75" s="49">
        <v>41</v>
      </c>
      <c r="B75" s="49">
        <v>31031</v>
      </c>
      <c r="C75" s="49" t="s">
        <v>126</v>
      </c>
      <c r="D75" s="49" t="s">
        <v>90</v>
      </c>
      <c r="E75" s="50">
        <v>8319</v>
      </c>
      <c r="F75" s="51">
        <v>5.4999999999999997E-3</v>
      </c>
      <c r="G75" s="43">
        <f t="shared" si="0"/>
        <v>0.13189295885182256</v>
      </c>
      <c r="K75" s="49" t="s">
        <v>1365</v>
      </c>
    </row>
    <row r="76" spans="1:11" s="49" customFormat="1" x14ac:dyDescent="0.2">
      <c r="A76" s="49">
        <v>42</v>
      </c>
      <c r="B76" s="49">
        <v>40404</v>
      </c>
      <c r="C76" s="49" t="s">
        <v>127</v>
      </c>
      <c r="D76" s="49" t="s">
        <v>66</v>
      </c>
      <c r="E76" s="50">
        <v>8317</v>
      </c>
      <c r="F76" s="51">
        <v>5.4999999999999997E-3</v>
      </c>
      <c r="G76" s="43">
        <f t="shared" si="0"/>
        <v>0.13186125000247725</v>
      </c>
      <c r="J76" s="49" t="s">
        <v>1319</v>
      </c>
      <c r="K76" s="49" t="s">
        <v>1365</v>
      </c>
    </row>
    <row r="77" spans="1:11" s="49" customFormat="1" x14ac:dyDescent="0.2">
      <c r="A77" s="49">
        <v>43</v>
      </c>
      <c r="B77" s="49">
        <v>90147</v>
      </c>
      <c r="C77" s="49" t="s">
        <v>128</v>
      </c>
      <c r="D77" s="49" t="s">
        <v>46</v>
      </c>
      <c r="E77" s="50">
        <v>8078</v>
      </c>
      <c r="F77" s="51">
        <v>5.3E-3</v>
      </c>
      <c r="G77" s="43">
        <f t="shared" si="0"/>
        <v>0.12807204250571255</v>
      </c>
      <c r="K77" s="49" t="s">
        <v>1365</v>
      </c>
    </row>
    <row r="78" spans="1:11" s="49" customFormat="1" x14ac:dyDescent="0.2">
      <c r="A78" s="49">
        <v>44</v>
      </c>
      <c r="B78" s="49">
        <v>40800</v>
      </c>
      <c r="C78" s="49" t="s">
        <v>129</v>
      </c>
      <c r="D78" s="49" t="s">
        <v>66</v>
      </c>
      <c r="E78" s="50">
        <v>8042</v>
      </c>
      <c r="F78" s="51">
        <v>5.3E-3</v>
      </c>
      <c r="G78" s="43">
        <f t="shared" si="0"/>
        <v>0.12750128321749693</v>
      </c>
      <c r="K78" s="49" t="s">
        <v>1365</v>
      </c>
    </row>
    <row r="79" spans="1:11" s="49" customFormat="1" x14ac:dyDescent="0.2">
      <c r="A79" s="49">
        <v>45</v>
      </c>
      <c r="B79" s="49">
        <v>13013</v>
      </c>
      <c r="C79" s="49" t="s">
        <v>130</v>
      </c>
      <c r="D79" s="49" t="s">
        <v>57</v>
      </c>
      <c r="E79" s="50">
        <v>7909</v>
      </c>
      <c r="F79" s="51">
        <v>5.1999999999999998E-3</v>
      </c>
      <c r="G79" s="43">
        <f t="shared" si="0"/>
        <v>0.12539264473603373</v>
      </c>
      <c r="K79" s="49" t="s">
        <v>1365</v>
      </c>
    </row>
    <row r="80" spans="1:11" s="49" customFormat="1" x14ac:dyDescent="0.2">
      <c r="A80" s="49">
        <v>46</v>
      </c>
      <c r="B80" s="49">
        <v>40321</v>
      </c>
      <c r="C80" s="49" t="s">
        <v>131</v>
      </c>
      <c r="D80" s="49" t="s">
        <v>66</v>
      </c>
      <c r="E80" s="50">
        <v>7812</v>
      </c>
      <c r="F80" s="51">
        <v>5.1999999999999998E-3</v>
      </c>
      <c r="G80" s="43">
        <f t="shared" si="0"/>
        <v>0.12385476554278614</v>
      </c>
      <c r="K80" s="49" t="s">
        <v>1365</v>
      </c>
    </row>
    <row r="81" spans="1:11" s="49" customFormat="1" x14ac:dyDescent="0.2">
      <c r="A81" s="49">
        <v>47</v>
      </c>
      <c r="B81" s="49">
        <v>13123</v>
      </c>
      <c r="C81" s="49" t="s">
        <v>132</v>
      </c>
      <c r="D81" s="49" t="s">
        <v>57</v>
      </c>
      <c r="E81" s="50">
        <v>7544</v>
      </c>
      <c r="F81" s="51">
        <v>5.0000000000000001E-3</v>
      </c>
      <c r="G81" s="43">
        <f t="shared" si="0"/>
        <v>0.11960577973051442</v>
      </c>
      <c r="K81" s="49" t="s">
        <v>1365</v>
      </c>
    </row>
    <row r="82" spans="1:11" s="49" customFormat="1" x14ac:dyDescent="0.2">
      <c r="A82" s="49">
        <v>48</v>
      </c>
      <c r="B82" s="49">
        <v>40300</v>
      </c>
      <c r="C82" s="49" t="s">
        <v>133</v>
      </c>
      <c r="D82" s="49" t="s">
        <v>66</v>
      </c>
      <c r="E82" s="50">
        <v>7453</v>
      </c>
      <c r="F82" s="51">
        <v>4.8999999999999998E-3</v>
      </c>
      <c r="G82" s="43">
        <f t="shared" si="0"/>
        <v>0.11816302708530275</v>
      </c>
      <c r="K82" s="49" t="s">
        <v>1365</v>
      </c>
    </row>
    <row r="83" spans="1:11" s="49" customFormat="1" x14ac:dyDescent="0.2">
      <c r="A83" s="49">
        <v>49</v>
      </c>
      <c r="B83" s="49">
        <v>14456</v>
      </c>
      <c r="C83" s="49" t="s">
        <v>134</v>
      </c>
      <c r="D83" s="49" t="s">
        <v>76</v>
      </c>
      <c r="E83" s="50">
        <v>7377</v>
      </c>
      <c r="F83" s="51">
        <v>4.8999999999999998E-3</v>
      </c>
      <c r="G83" s="43">
        <f t="shared" si="0"/>
        <v>0.11695809081018092</v>
      </c>
      <c r="K83" s="49" t="s">
        <v>1365</v>
      </c>
    </row>
    <row r="84" spans="1:11" s="49" customFormat="1" x14ac:dyDescent="0.2">
      <c r="A84" s="49">
        <v>50</v>
      </c>
      <c r="B84" s="49">
        <v>12156</v>
      </c>
      <c r="C84" s="49" t="s">
        <v>135</v>
      </c>
      <c r="D84" s="49" t="s">
        <v>49</v>
      </c>
      <c r="E84" s="50">
        <v>7347</v>
      </c>
      <c r="F84" s="51">
        <v>4.8999999999999998E-3</v>
      </c>
      <c r="G84" s="43">
        <f t="shared" si="0"/>
        <v>0.11648245807000125</v>
      </c>
      <c r="K84" s="49" t="s">
        <v>1365</v>
      </c>
    </row>
    <row r="85" spans="1:11" s="49" customFormat="1" x14ac:dyDescent="0.2">
      <c r="A85" s="49">
        <v>51</v>
      </c>
      <c r="B85" s="49">
        <v>40123</v>
      </c>
      <c r="C85" s="49" t="s">
        <v>136</v>
      </c>
      <c r="D85" s="49" t="s">
        <v>66</v>
      </c>
      <c r="E85" s="50">
        <v>7102</v>
      </c>
      <c r="F85" s="51">
        <v>4.7000000000000002E-3</v>
      </c>
      <c r="G85" s="43">
        <f t="shared" si="0"/>
        <v>0.11259812402520061</v>
      </c>
      <c r="K85" s="49" t="s">
        <v>1365</v>
      </c>
    </row>
    <row r="86" spans="1:11" s="49" customFormat="1" x14ac:dyDescent="0.2">
      <c r="A86" s="49">
        <v>52</v>
      </c>
      <c r="B86" s="49">
        <v>19020</v>
      </c>
      <c r="C86" s="49" t="s">
        <v>137</v>
      </c>
      <c r="D86" s="49" t="s">
        <v>73</v>
      </c>
      <c r="E86" s="50">
        <v>6789</v>
      </c>
      <c r="F86" s="51">
        <v>4.4999999999999997E-3</v>
      </c>
      <c r="G86" s="43">
        <f t="shared" si="0"/>
        <v>0.10763568910265939</v>
      </c>
      <c r="K86" s="49" t="s">
        <v>1365</v>
      </c>
    </row>
    <row r="87" spans="1:11" s="49" customFormat="1" x14ac:dyDescent="0.2">
      <c r="A87" s="49">
        <v>53</v>
      </c>
      <c r="B87" s="49">
        <v>14000</v>
      </c>
      <c r="C87" s="49" t="s">
        <v>138</v>
      </c>
      <c r="D87" s="49" t="s">
        <v>76</v>
      </c>
      <c r="E87" s="50">
        <v>6706</v>
      </c>
      <c r="F87" s="51">
        <v>4.4000000000000003E-3</v>
      </c>
      <c r="G87" s="43">
        <f t="shared" si="0"/>
        <v>0.10631977185482896</v>
      </c>
      <c r="K87" s="49" t="s">
        <v>1365</v>
      </c>
    </row>
    <row r="88" spans="1:11" x14ac:dyDescent="0.2">
      <c r="A88">
        <v>54</v>
      </c>
      <c r="B88">
        <v>77777</v>
      </c>
      <c r="C88" t="s">
        <v>139</v>
      </c>
      <c r="D88" t="s">
        <v>140</v>
      </c>
      <c r="E88" s="1">
        <v>6477</v>
      </c>
      <c r="F88" s="2">
        <v>4.3E-3</v>
      </c>
      <c r="G88" s="44">
        <f t="shared" si="0"/>
        <v>0.10268910860479082</v>
      </c>
    </row>
    <row r="89" spans="1:11" x14ac:dyDescent="0.2">
      <c r="A89">
        <v>55</v>
      </c>
      <c r="B89">
        <v>36190</v>
      </c>
      <c r="C89" t="s">
        <v>141</v>
      </c>
      <c r="D89" t="s">
        <v>82</v>
      </c>
      <c r="E89" s="1">
        <v>6218</v>
      </c>
      <c r="F89" s="2">
        <v>4.1000000000000003E-3</v>
      </c>
      <c r="G89" s="26">
        <f t="shared" si="0"/>
        <v>9.8582812614572995E-2</v>
      </c>
    </row>
    <row r="90" spans="1:11" x14ac:dyDescent="0.2">
      <c r="A90">
        <v>56</v>
      </c>
      <c r="B90">
        <v>11311</v>
      </c>
      <c r="C90" t="s">
        <v>142</v>
      </c>
      <c r="D90" t="s">
        <v>96</v>
      </c>
      <c r="E90" s="1">
        <v>6111</v>
      </c>
      <c r="F90" s="2">
        <v>4.0000000000000001E-3</v>
      </c>
      <c r="G90" s="26">
        <f t="shared" si="0"/>
        <v>9.6886389174598839E-2</v>
      </c>
    </row>
    <row r="91" spans="1:11" x14ac:dyDescent="0.2">
      <c r="A91">
        <v>57</v>
      </c>
      <c r="B91">
        <v>14190</v>
      </c>
      <c r="C91" t="s">
        <v>143</v>
      </c>
      <c r="D91" t="s">
        <v>76</v>
      </c>
      <c r="E91" s="1">
        <v>6078</v>
      </c>
      <c r="F91" s="2">
        <v>4.0000000000000001E-3</v>
      </c>
      <c r="G91" s="26">
        <f t="shared" si="0"/>
        <v>9.6363193160401192E-2</v>
      </c>
    </row>
    <row r="92" spans="1:11" x14ac:dyDescent="0.2">
      <c r="A92">
        <v>58</v>
      </c>
      <c r="B92">
        <v>50555</v>
      </c>
      <c r="C92" t="s">
        <v>144</v>
      </c>
      <c r="D92" t="s">
        <v>93</v>
      </c>
      <c r="E92" s="1">
        <v>6040</v>
      </c>
      <c r="F92" s="2">
        <v>4.0000000000000001E-3</v>
      </c>
      <c r="G92" s="26">
        <f t="shared" si="0"/>
        <v>9.5760725022840276E-2</v>
      </c>
    </row>
    <row r="93" spans="1:11" x14ac:dyDescent="0.2">
      <c r="A93">
        <v>59</v>
      </c>
      <c r="B93">
        <v>18192</v>
      </c>
      <c r="C93" t="s">
        <v>145</v>
      </c>
      <c r="D93" t="s">
        <v>107</v>
      </c>
      <c r="E93" s="1">
        <v>6039</v>
      </c>
      <c r="F93" s="2">
        <v>4.0000000000000001E-3</v>
      </c>
      <c r="G93" s="26">
        <f t="shared" si="0"/>
        <v>9.5744870598167622E-2</v>
      </c>
    </row>
    <row r="94" spans="1:11" x14ac:dyDescent="0.2">
      <c r="A94">
        <v>60</v>
      </c>
      <c r="B94">
        <v>15678</v>
      </c>
      <c r="C94" t="s">
        <v>146</v>
      </c>
      <c r="D94" t="s">
        <v>52</v>
      </c>
      <c r="E94" s="1">
        <v>5894</v>
      </c>
      <c r="F94" s="2">
        <v>3.8999999999999998E-3</v>
      </c>
      <c r="G94" s="26">
        <f t="shared" si="0"/>
        <v>9.344597902063255E-2</v>
      </c>
    </row>
    <row r="95" spans="1:11" x14ac:dyDescent="0.2">
      <c r="A95">
        <v>61</v>
      </c>
      <c r="B95">
        <v>13180</v>
      </c>
      <c r="C95" t="s">
        <v>147</v>
      </c>
      <c r="D95" t="s">
        <v>57</v>
      </c>
      <c r="E95" s="1">
        <v>5791</v>
      </c>
      <c r="F95" s="2">
        <v>3.8E-3</v>
      </c>
      <c r="G95" s="26">
        <f t="shared" si="0"/>
        <v>9.1812973279349022E-2</v>
      </c>
    </row>
    <row r="96" spans="1:11" x14ac:dyDescent="0.2">
      <c r="A96">
        <v>62</v>
      </c>
      <c r="B96">
        <v>70335</v>
      </c>
      <c r="C96" t="s">
        <v>148</v>
      </c>
      <c r="D96" t="s">
        <v>85</v>
      </c>
      <c r="E96" s="1">
        <v>5718</v>
      </c>
      <c r="F96" s="2">
        <v>3.8E-3</v>
      </c>
      <c r="G96" s="26">
        <f t="shared" si="0"/>
        <v>9.0655600278245152E-2</v>
      </c>
    </row>
    <row r="97" spans="1:7" x14ac:dyDescent="0.2">
      <c r="A97">
        <v>63</v>
      </c>
      <c r="B97">
        <v>20321</v>
      </c>
      <c r="C97" t="s">
        <v>149</v>
      </c>
      <c r="D97" t="s">
        <v>79</v>
      </c>
      <c r="E97" s="1">
        <v>5685</v>
      </c>
      <c r="F97" s="2">
        <v>3.8E-3</v>
      </c>
      <c r="G97" s="26">
        <f t="shared" si="0"/>
        <v>9.0132404264047519E-2</v>
      </c>
    </row>
    <row r="98" spans="1:7" x14ac:dyDescent="0.2">
      <c r="A98">
        <v>64</v>
      </c>
      <c r="B98">
        <v>50442</v>
      </c>
      <c r="C98" t="s">
        <v>150</v>
      </c>
      <c r="D98" t="s">
        <v>93</v>
      </c>
      <c r="E98" s="1">
        <v>5663</v>
      </c>
      <c r="F98" s="2">
        <v>3.7000000000000002E-3</v>
      </c>
      <c r="G98" s="26">
        <f t="shared" si="0"/>
        <v>8.9783606921249093E-2</v>
      </c>
    </row>
    <row r="99" spans="1:7" x14ac:dyDescent="0.2">
      <c r="A99">
        <v>65</v>
      </c>
      <c r="B99">
        <v>40105</v>
      </c>
      <c r="C99" t="s">
        <v>151</v>
      </c>
      <c r="D99" t="s">
        <v>66</v>
      </c>
      <c r="E99" s="1">
        <v>5546</v>
      </c>
      <c r="F99" s="2">
        <v>3.7000000000000002E-3</v>
      </c>
      <c r="G99" s="26">
        <f t="shared" si="0"/>
        <v>8.7928639234548384E-2</v>
      </c>
    </row>
    <row r="100" spans="1:7" x14ac:dyDescent="0.2">
      <c r="A100">
        <v>66</v>
      </c>
      <c r="B100">
        <v>44678</v>
      </c>
      <c r="C100" t="s">
        <v>152</v>
      </c>
      <c r="D100" t="s">
        <v>99</v>
      </c>
      <c r="E100" s="1">
        <v>5412</v>
      </c>
      <c r="F100" s="2">
        <v>3.5999999999999999E-3</v>
      </c>
      <c r="G100" s="26">
        <f t="shared" ref="G100:G163" si="1">E100/$C$26</f>
        <v>8.5804146328412517E-2</v>
      </c>
    </row>
    <row r="101" spans="1:7" x14ac:dyDescent="0.2">
      <c r="A101">
        <v>67</v>
      </c>
      <c r="B101">
        <v>44044</v>
      </c>
      <c r="C101" t="s">
        <v>153</v>
      </c>
      <c r="D101" t="s">
        <v>99</v>
      </c>
      <c r="E101" s="1">
        <v>5400</v>
      </c>
      <c r="F101" s="2">
        <v>3.5999999999999999E-3</v>
      </c>
      <c r="G101" s="26">
        <f t="shared" si="1"/>
        <v>8.5613893232340643E-2</v>
      </c>
    </row>
    <row r="102" spans="1:7" x14ac:dyDescent="0.2">
      <c r="A102">
        <v>68</v>
      </c>
      <c r="B102">
        <v>18888</v>
      </c>
      <c r="C102" t="s">
        <v>154</v>
      </c>
      <c r="D102" t="s">
        <v>107</v>
      </c>
      <c r="E102" s="1">
        <v>5350</v>
      </c>
      <c r="F102" s="2">
        <v>3.5000000000000001E-3</v>
      </c>
      <c r="G102" s="26">
        <f t="shared" si="1"/>
        <v>8.4821171998707867E-2</v>
      </c>
    </row>
    <row r="103" spans="1:7" x14ac:dyDescent="0.2">
      <c r="A103">
        <v>69</v>
      </c>
      <c r="B103">
        <v>44321</v>
      </c>
      <c r="C103" t="s">
        <v>155</v>
      </c>
      <c r="D103" t="s">
        <v>99</v>
      </c>
      <c r="E103" s="1">
        <v>5180</v>
      </c>
      <c r="F103" s="2">
        <v>3.3999999999999998E-3</v>
      </c>
      <c r="G103" s="26">
        <f t="shared" si="1"/>
        <v>8.2125919804356393E-2</v>
      </c>
    </row>
    <row r="104" spans="1:7" x14ac:dyDescent="0.2">
      <c r="A104">
        <v>70</v>
      </c>
      <c r="B104">
        <v>30030</v>
      </c>
      <c r="C104" t="s">
        <v>156</v>
      </c>
      <c r="D104" t="s">
        <v>102</v>
      </c>
      <c r="E104" s="1">
        <v>5131</v>
      </c>
      <c r="F104" s="2">
        <v>3.3999999999999998E-3</v>
      </c>
      <c r="G104" s="26">
        <f t="shared" si="1"/>
        <v>8.134905299539627E-2</v>
      </c>
    </row>
    <row r="105" spans="1:7" x14ac:dyDescent="0.2">
      <c r="A105">
        <v>71</v>
      </c>
      <c r="B105">
        <v>70234</v>
      </c>
      <c r="C105" t="s">
        <v>157</v>
      </c>
      <c r="D105" t="s">
        <v>85</v>
      </c>
      <c r="E105" s="1">
        <v>5080</v>
      </c>
      <c r="F105" s="2">
        <v>3.3999999999999998E-3</v>
      </c>
      <c r="G105" s="26">
        <f t="shared" si="1"/>
        <v>8.0540477337090827E-2</v>
      </c>
    </row>
    <row r="106" spans="1:7" x14ac:dyDescent="0.2">
      <c r="A106">
        <v>72</v>
      </c>
      <c r="B106">
        <v>40100</v>
      </c>
      <c r="C106" t="s">
        <v>158</v>
      </c>
      <c r="D106" t="s">
        <v>66</v>
      </c>
      <c r="E106" s="1">
        <v>5016</v>
      </c>
      <c r="F106" s="2">
        <v>3.3E-3</v>
      </c>
      <c r="G106" s="26">
        <f t="shared" si="1"/>
        <v>7.9525794158040869E-2</v>
      </c>
    </row>
    <row r="107" spans="1:7" x14ac:dyDescent="0.2">
      <c r="A107">
        <v>73</v>
      </c>
      <c r="B107">
        <v>11222</v>
      </c>
      <c r="C107" t="s">
        <v>159</v>
      </c>
      <c r="D107" t="s">
        <v>96</v>
      </c>
      <c r="E107" s="1">
        <v>4854</v>
      </c>
      <c r="F107" s="2">
        <v>3.2000000000000002E-3</v>
      </c>
      <c r="G107" s="26">
        <f t="shared" si="1"/>
        <v>7.6957377361070653E-2</v>
      </c>
    </row>
    <row r="108" spans="1:7" x14ac:dyDescent="0.2">
      <c r="A108">
        <v>74</v>
      </c>
      <c r="B108">
        <v>70444</v>
      </c>
      <c r="C108" t="s">
        <v>160</v>
      </c>
      <c r="D108" t="s">
        <v>85</v>
      </c>
      <c r="E108" s="1">
        <v>4749</v>
      </c>
      <c r="F108" s="2">
        <v>3.0999999999999999E-3</v>
      </c>
      <c r="G108" s="26">
        <f t="shared" si="1"/>
        <v>7.5292662770441804E-2</v>
      </c>
    </row>
    <row r="109" spans="1:7" x14ac:dyDescent="0.2">
      <c r="A109">
        <v>75</v>
      </c>
      <c r="B109">
        <v>36882</v>
      </c>
      <c r="C109" t="s">
        <v>161</v>
      </c>
      <c r="D109" t="s">
        <v>82</v>
      </c>
      <c r="E109" s="1">
        <v>4732</v>
      </c>
      <c r="F109" s="2">
        <v>3.0999999999999999E-3</v>
      </c>
      <c r="G109" s="26">
        <f t="shared" si="1"/>
        <v>7.5023137551006661E-2</v>
      </c>
    </row>
    <row r="110" spans="1:7" x14ac:dyDescent="0.2">
      <c r="A110">
        <v>76</v>
      </c>
      <c r="B110">
        <v>14710</v>
      </c>
      <c r="C110" t="s">
        <v>162</v>
      </c>
      <c r="D110" t="s">
        <v>76</v>
      </c>
      <c r="E110" s="1">
        <v>4725</v>
      </c>
      <c r="F110" s="2">
        <v>3.0999999999999999E-3</v>
      </c>
      <c r="G110" s="26">
        <f t="shared" si="1"/>
        <v>7.491215657829807E-2</v>
      </c>
    </row>
    <row r="111" spans="1:7" x14ac:dyDescent="0.2">
      <c r="A111">
        <v>77</v>
      </c>
      <c r="B111">
        <v>70193</v>
      </c>
      <c r="C111" t="s">
        <v>163</v>
      </c>
      <c r="D111" t="s">
        <v>85</v>
      </c>
      <c r="E111" s="1">
        <v>4677</v>
      </c>
      <c r="F111" s="2">
        <v>3.0999999999999999E-3</v>
      </c>
      <c r="G111" s="26">
        <f t="shared" si="1"/>
        <v>7.4151144194010601E-2</v>
      </c>
    </row>
    <row r="112" spans="1:7" x14ac:dyDescent="0.2">
      <c r="A112">
        <v>78</v>
      </c>
      <c r="B112">
        <v>20144</v>
      </c>
      <c r="C112" t="s">
        <v>164</v>
      </c>
      <c r="D112" t="s">
        <v>79</v>
      </c>
      <c r="E112" s="1">
        <v>4604</v>
      </c>
      <c r="F112" s="2">
        <v>3.0000000000000001E-3</v>
      </c>
      <c r="G112" s="26">
        <f t="shared" si="1"/>
        <v>7.2993771192906731E-2</v>
      </c>
    </row>
    <row r="113" spans="1:7" x14ac:dyDescent="0.2">
      <c r="A113">
        <v>79</v>
      </c>
      <c r="B113">
        <v>13222</v>
      </c>
      <c r="C113" t="s">
        <v>165</v>
      </c>
      <c r="D113" t="s">
        <v>57</v>
      </c>
      <c r="E113" s="1">
        <v>4592</v>
      </c>
      <c r="F113" s="2">
        <v>3.0000000000000001E-3</v>
      </c>
      <c r="G113" s="26">
        <f t="shared" si="1"/>
        <v>7.2803518096834857E-2</v>
      </c>
    </row>
    <row r="114" spans="1:7" x14ac:dyDescent="0.2">
      <c r="A114">
        <v>80</v>
      </c>
      <c r="B114">
        <v>11211</v>
      </c>
      <c r="C114" t="s">
        <v>166</v>
      </c>
      <c r="D114" t="s">
        <v>96</v>
      </c>
      <c r="E114" s="1">
        <v>4549</v>
      </c>
      <c r="F114" s="2">
        <v>3.0000000000000001E-3</v>
      </c>
      <c r="G114" s="26">
        <f t="shared" si="1"/>
        <v>7.2121777835910672E-2</v>
      </c>
    </row>
    <row r="115" spans="1:7" x14ac:dyDescent="0.2">
      <c r="A115">
        <v>81</v>
      </c>
      <c r="B115">
        <v>19333</v>
      </c>
      <c r="C115" t="s">
        <v>167</v>
      </c>
      <c r="D115" t="s">
        <v>73</v>
      </c>
      <c r="E115" s="1">
        <v>4537</v>
      </c>
      <c r="F115" s="2">
        <v>3.0000000000000001E-3</v>
      </c>
      <c r="G115" s="26">
        <f t="shared" si="1"/>
        <v>7.1931524739838798E-2</v>
      </c>
    </row>
    <row r="116" spans="1:7" x14ac:dyDescent="0.2">
      <c r="A116">
        <v>82</v>
      </c>
      <c r="B116">
        <v>70147</v>
      </c>
      <c r="C116" t="s">
        <v>168</v>
      </c>
      <c r="D116" t="s">
        <v>85</v>
      </c>
      <c r="E116" s="1">
        <v>4362</v>
      </c>
      <c r="F116" s="2">
        <v>2.8999999999999998E-3</v>
      </c>
      <c r="G116" s="26">
        <f t="shared" si="1"/>
        <v>6.9157000422124054E-2</v>
      </c>
    </row>
    <row r="117" spans="1:7" x14ac:dyDescent="0.2">
      <c r="A117">
        <v>83</v>
      </c>
      <c r="B117">
        <v>30000</v>
      </c>
      <c r="C117" t="s">
        <v>169</v>
      </c>
      <c r="D117" t="s">
        <v>102</v>
      </c>
      <c r="E117" s="1">
        <v>4325</v>
      </c>
      <c r="F117" s="2">
        <v>2.8999999999999998E-3</v>
      </c>
      <c r="G117" s="26">
        <f t="shared" si="1"/>
        <v>6.8570386709235792E-2</v>
      </c>
    </row>
    <row r="118" spans="1:7" x14ac:dyDescent="0.2">
      <c r="A118">
        <v>84</v>
      </c>
      <c r="B118">
        <v>15151</v>
      </c>
      <c r="C118" t="s">
        <v>170</v>
      </c>
      <c r="D118" t="s">
        <v>52</v>
      </c>
      <c r="E118" s="1">
        <v>4285</v>
      </c>
      <c r="F118" s="2">
        <v>2.8E-3</v>
      </c>
      <c r="G118" s="26">
        <f t="shared" si="1"/>
        <v>6.7936209722329569E-2</v>
      </c>
    </row>
    <row r="119" spans="1:7" x14ac:dyDescent="0.2">
      <c r="A119">
        <v>85</v>
      </c>
      <c r="B119">
        <v>44047</v>
      </c>
      <c r="C119" t="s">
        <v>171</v>
      </c>
      <c r="D119" t="s">
        <v>99</v>
      </c>
      <c r="E119" s="1">
        <v>4251</v>
      </c>
      <c r="F119" s="2">
        <v>2.8E-3</v>
      </c>
      <c r="G119" s="26">
        <f t="shared" si="1"/>
        <v>6.7397159283459282E-2</v>
      </c>
    </row>
    <row r="120" spans="1:7" x14ac:dyDescent="0.2">
      <c r="A120">
        <v>86</v>
      </c>
      <c r="B120">
        <v>70100</v>
      </c>
      <c r="C120" t="s">
        <v>172</v>
      </c>
      <c r="D120" t="s">
        <v>85</v>
      </c>
      <c r="E120" s="1">
        <v>4173</v>
      </c>
      <c r="F120" s="2">
        <v>2.8E-3</v>
      </c>
      <c r="G120" s="26">
        <f t="shared" si="1"/>
        <v>6.6160514158992129E-2</v>
      </c>
    </row>
    <row r="121" spans="1:7" x14ac:dyDescent="0.2">
      <c r="A121">
        <v>87</v>
      </c>
      <c r="B121">
        <v>50061</v>
      </c>
      <c r="C121" t="s">
        <v>173</v>
      </c>
      <c r="D121" t="s">
        <v>93</v>
      </c>
      <c r="E121" s="1">
        <v>4019</v>
      </c>
      <c r="F121" s="2">
        <v>2.7000000000000001E-3</v>
      </c>
      <c r="G121" s="26">
        <f t="shared" si="1"/>
        <v>6.3718932759403157E-2</v>
      </c>
    </row>
    <row r="122" spans="1:7" x14ac:dyDescent="0.2">
      <c r="A122">
        <v>88</v>
      </c>
      <c r="B122">
        <v>70707</v>
      </c>
      <c r="C122" t="s">
        <v>174</v>
      </c>
      <c r="D122" t="s">
        <v>85</v>
      </c>
      <c r="E122" s="1">
        <v>3968</v>
      </c>
      <c r="F122" s="2">
        <v>2.5999999999999999E-3</v>
      </c>
      <c r="G122" s="26">
        <f t="shared" si="1"/>
        <v>6.2910357101097727E-2</v>
      </c>
    </row>
    <row r="123" spans="1:7" x14ac:dyDescent="0.2">
      <c r="A123">
        <v>89</v>
      </c>
      <c r="B123">
        <v>11911</v>
      </c>
      <c r="C123" t="s">
        <v>175</v>
      </c>
      <c r="D123" t="s">
        <v>96</v>
      </c>
      <c r="E123" s="1">
        <v>3968</v>
      </c>
      <c r="F123" s="2">
        <v>2.5999999999999999E-3</v>
      </c>
      <c r="G123" s="26">
        <f t="shared" si="1"/>
        <v>6.2910357101097727E-2</v>
      </c>
    </row>
    <row r="124" spans="1:7" x14ac:dyDescent="0.2">
      <c r="A124">
        <v>90</v>
      </c>
      <c r="B124">
        <v>11000</v>
      </c>
      <c r="C124" t="s">
        <v>176</v>
      </c>
      <c r="D124" t="s">
        <v>96</v>
      </c>
      <c r="E124" s="1">
        <v>3912</v>
      </c>
      <c r="F124" s="2">
        <v>2.5999999999999999E-3</v>
      </c>
      <c r="G124" s="26">
        <f t="shared" si="1"/>
        <v>6.2022509319429001E-2</v>
      </c>
    </row>
    <row r="125" spans="1:7" x14ac:dyDescent="0.2">
      <c r="A125">
        <v>91</v>
      </c>
      <c r="B125">
        <v>40051</v>
      </c>
      <c r="C125" t="s">
        <v>177</v>
      </c>
      <c r="D125" t="s">
        <v>66</v>
      </c>
      <c r="E125" s="1">
        <v>3829</v>
      </c>
      <c r="F125" s="2">
        <v>2.5000000000000001E-3</v>
      </c>
      <c r="G125" s="26">
        <f t="shared" si="1"/>
        <v>6.0706592071598585E-2</v>
      </c>
    </row>
    <row r="126" spans="1:7" x14ac:dyDescent="0.2">
      <c r="A126">
        <v>92</v>
      </c>
      <c r="B126">
        <v>36111</v>
      </c>
      <c r="C126" t="s">
        <v>178</v>
      </c>
      <c r="D126" t="s">
        <v>82</v>
      </c>
      <c r="E126" s="1">
        <v>3736</v>
      </c>
      <c r="F126" s="2">
        <v>2.5000000000000001E-3</v>
      </c>
      <c r="G126" s="26">
        <f t="shared" si="1"/>
        <v>5.9232130577041603E-2</v>
      </c>
    </row>
    <row r="127" spans="1:7" x14ac:dyDescent="0.2">
      <c r="A127">
        <v>93</v>
      </c>
      <c r="B127">
        <v>18918</v>
      </c>
      <c r="C127" t="s">
        <v>179</v>
      </c>
      <c r="D127" t="s">
        <v>107</v>
      </c>
      <c r="E127" s="1">
        <v>3595</v>
      </c>
      <c r="F127" s="2">
        <v>2.3999999999999998E-3</v>
      </c>
      <c r="G127" s="26">
        <f t="shared" si="1"/>
        <v>5.6996656698197153E-2</v>
      </c>
    </row>
    <row r="128" spans="1:7" x14ac:dyDescent="0.2">
      <c r="A128">
        <v>94</v>
      </c>
      <c r="B128">
        <v>43000</v>
      </c>
      <c r="C128" t="s">
        <v>180</v>
      </c>
      <c r="D128" t="s">
        <v>110</v>
      </c>
      <c r="E128" s="1">
        <v>3580</v>
      </c>
      <c r="F128" s="2">
        <v>2.3999999999999998E-3</v>
      </c>
      <c r="G128" s="26">
        <f t="shared" si="1"/>
        <v>5.6758840328107317E-2</v>
      </c>
    </row>
    <row r="129" spans="1:7" x14ac:dyDescent="0.2">
      <c r="A129">
        <v>95</v>
      </c>
      <c r="B129">
        <v>13001</v>
      </c>
      <c r="C129" t="s">
        <v>181</v>
      </c>
      <c r="D129" t="s">
        <v>57</v>
      </c>
      <c r="E129" s="1">
        <v>3479</v>
      </c>
      <c r="F129" s="2">
        <v>2.3E-3</v>
      </c>
      <c r="G129" s="26">
        <f t="shared" si="1"/>
        <v>5.5157543436169097E-2</v>
      </c>
    </row>
    <row r="130" spans="1:7" x14ac:dyDescent="0.2">
      <c r="A130">
        <v>96</v>
      </c>
      <c r="B130">
        <v>31001</v>
      </c>
      <c r="C130" t="s">
        <v>182</v>
      </c>
      <c r="D130" t="s">
        <v>90</v>
      </c>
      <c r="E130" s="1">
        <v>3462</v>
      </c>
      <c r="F130" s="2">
        <v>2.3E-3</v>
      </c>
      <c r="G130" s="26">
        <f t="shared" si="1"/>
        <v>5.4888018216733947E-2</v>
      </c>
    </row>
    <row r="131" spans="1:7" x14ac:dyDescent="0.2">
      <c r="A131">
        <v>97</v>
      </c>
      <c r="B131">
        <v>22190</v>
      </c>
      <c r="C131" t="s">
        <v>183</v>
      </c>
      <c r="D131" t="s">
        <v>63</v>
      </c>
      <c r="E131" s="1">
        <v>3384</v>
      </c>
      <c r="F131" s="2">
        <v>2.2000000000000001E-3</v>
      </c>
      <c r="G131" s="26">
        <f t="shared" si="1"/>
        <v>5.3651373092266808E-2</v>
      </c>
    </row>
    <row r="132" spans="1:7" x14ac:dyDescent="0.2">
      <c r="A132">
        <v>98</v>
      </c>
      <c r="B132">
        <v>30777</v>
      </c>
      <c r="C132" t="s">
        <v>184</v>
      </c>
      <c r="D132" t="s">
        <v>102</v>
      </c>
      <c r="E132" s="1">
        <v>3375</v>
      </c>
      <c r="F132" s="2">
        <v>2.2000000000000001E-3</v>
      </c>
      <c r="G132" s="26">
        <f t="shared" si="1"/>
        <v>5.3508683270212902E-2</v>
      </c>
    </row>
    <row r="133" spans="1:7" x14ac:dyDescent="0.2">
      <c r="A133">
        <v>99</v>
      </c>
      <c r="B133">
        <v>70070</v>
      </c>
      <c r="C133" t="s">
        <v>185</v>
      </c>
      <c r="D133" t="s">
        <v>85</v>
      </c>
      <c r="E133" s="1">
        <v>3366</v>
      </c>
      <c r="F133" s="2">
        <v>2.2000000000000001E-3</v>
      </c>
      <c r="G133" s="26">
        <f t="shared" si="1"/>
        <v>5.3365993448159003E-2</v>
      </c>
    </row>
    <row r="134" spans="1:7" x14ac:dyDescent="0.2">
      <c r="A134">
        <v>100</v>
      </c>
      <c r="B134">
        <v>70123</v>
      </c>
      <c r="C134" t="s">
        <v>186</v>
      </c>
      <c r="D134" t="s">
        <v>85</v>
      </c>
      <c r="E134" s="1">
        <v>3357</v>
      </c>
      <c r="F134" s="2">
        <v>2.2000000000000001E-3</v>
      </c>
      <c r="G134" s="26">
        <f t="shared" si="1"/>
        <v>5.3223303626105105E-2</v>
      </c>
    </row>
    <row r="135" spans="1:7" x14ac:dyDescent="0.2">
      <c r="A135">
        <v>101</v>
      </c>
      <c r="B135">
        <v>70555</v>
      </c>
      <c r="C135" t="s">
        <v>187</v>
      </c>
      <c r="D135" t="s">
        <v>85</v>
      </c>
      <c r="E135" s="1">
        <v>3333</v>
      </c>
      <c r="F135" s="2">
        <v>2.2000000000000001E-3</v>
      </c>
      <c r="G135" s="26">
        <f t="shared" si="1"/>
        <v>5.2842797433961364E-2</v>
      </c>
    </row>
    <row r="136" spans="1:7" x14ac:dyDescent="0.2">
      <c r="A136">
        <v>102</v>
      </c>
      <c r="B136">
        <v>31123</v>
      </c>
      <c r="C136" t="s">
        <v>188</v>
      </c>
      <c r="D136" t="s">
        <v>90</v>
      </c>
      <c r="E136" s="1">
        <v>3314</v>
      </c>
      <c r="F136" s="2">
        <v>2.2000000000000001E-3</v>
      </c>
      <c r="G136" s="26">
        <f t="shared" si="1"/>
        <v>5.2541563365180906E-2</v>
      </c>
    </row>
    <row r="137" spans="1:7" x14ac:dyDescent="0.2">
      <c r="A137">
        <v>103</v>
      </c>
      <c r="B137">
        <v>70000</v>
      </c>
      <c r="C137" t="s">
        <v>189</v>
      </c>
      <c r="D137" t="s">
        <v>85</v>
      </c>
      <c r="E137" s="1">
        <v>3309</v>
      </c>
      <c r="F137" s="2">
        <v>2.2000000000000001E-3</v>
      </c>
      <c r="G137" s="26">
        <f t="shared" si="1"/>
        <v>5.246229124181763E-2</v>
      </c>
    </row>
    <row r="138" spans="1:7" x14ac:dyDescent="0.2">
      <c r="A138">
        <v>104</v>
      </c>
      <c r="B138">
        <v>50050</v>
      </c>
      <c r="C138" t="s">
        <v>190</v>
      </c>
      <c r="D138" t="s">
        <v>93</v>
      </c>
      <c r="E138" s="1">
        <v>3272</v>
      </c>
      <c r="F138" s="2">
        <v>2.2000000000000001E-3</v>
      </c>
      <c r="G138" s="26">
        <f t="shared" si="1"/>
        <v>5.1875677528929368E-2</v>
      </c>
    </row>
    <row r="139" spans="1:7" x14ac:dyDescent="0.2">
      <c r="A139">
        <v>105</v>
      </c>
      <c r="B139">
        <v>18070</v>
      </c>
      <c r="C139" t="s">
        <v>191</v>
      </c>
      <c r="D139" t="s">
        <v>107</v>
      </c>
      <c r="E139" s="1">
        <v>3252</v>
      </c>
      <c r="F139" s="2">
        <v>2.0999999999999999E-3</v>
      </c>
      <c r="G139" s="26">
        <f t="shared" si="1"/>
        <v>5.1558589035476256E-2</v>
      </c>
    </row>
    <row r="140" spans="1:7" x14ac:dyDescent="0.2">
      <c r="A140">
        <v>106</v>
      </c>
      <c r="B140">
        <v>65035</v>
      </c>
      <c r="C140" t="s">
        <v>192</v>
      </c>
      <c r="D140" t="s">
        <v>193</v>
      </c>
      <c r="E140" s="1">
        <v>3224</v>
      </c>
      <c r="F140" s="2">
        <v>2.0999999999999999E-3</v>
      </c>
      <c r="G140" s="26">
        <f t="shared" si="1"/>
        <v>5.1114665144641899E-2</v>
      </c>
    </row>
    <row r="141" spans="1:7" x14ac:dyDescent="0.2">
      <c r="A141">
        <v>107</v>
      </c>
      <c r="B141">
        <v>18000</v>
      </c>
      <c r="C141" t="s">
        <v>194</v>
      </c>
      <c r="D141" t="s">
        <v>107</v>
      </c>
      <c r="E141" s="1">
        <v>3190</v>
      </c>
      <c r="F141" s="2">
        <v>2.0999999999999999E-3</v>
      </c>
      <c r="G141" s="26">
        <f t="shared" si="1"/>
        <v>5.0575614705771606E-2</v>
      </c>
    </row>
    <row r="142" spans="1:7" x14ac:dyDescent="0.2">
      <c r="A142">
        <v>108</v>
      </c>
      <c r="B142">
        <v>30333</v>
      </c>
      <c r="C142" t="s">
        <v>195</v>
      </c>
      <c r="D142" t="s">
        <v>102</v>
      </c>
      <c r="E142" s="1">
        <v>3188</v>
      </c>
      <c r="F142" s="2">
        <v>2.0999999999999999E-3</v>
      </c>
      <c r="G142" s="26">
        <f t="shared" si="1"/>
        <v>5.0543905856426291E-2</v>
      </c>
    </row>
    <row r="143" spans="1:7" x14ac:dyDescent="0.2">
      <c r="A143">
        <v>109</v>
      </c>
      <c r="B143">
        <v>36055</v>
      </c>
      <c r="C143" t="s">
        <v>196</v>
      </c>
      <c r="D143" t="s">
        <v>82</v>
      </c>
      <c r="E143" s="1">
        <v>3100</v>
      </c>
      <c r="F143" s="2">
        <v>2E-3</v>
      </c>
      <c r="G143" s="26">
        <f t="shared" si="1"/>
        <v>4.9148716485232592E-2</v>
      </c>
    </row>
    <row r="144" spans="1:7" x14ac:dyDescent="0.2">
      <c r="A144">
        <v>110</v>
      </c>
      <c r="B144">
        <v>31456</v>
      </c>
      <c r="C144" t="s">
        <v>197</v>
      </c>
      <c r="D144" t="s">
        <v>90</v>
      </c>
      <c r="E144" s="1">
        <v>3061</v>
      </c>
      <c r="F144" s="2">
        <v>2E-3</v>
      </c>
      <c r="G144" s="26">
        <f t="shared" si="1"/>
        <v>4.8530393922999022E-2</v>
      </c>
    </row>
    <row r="145" spans="1:7" x14ac:dyDescent="0.2">
      <c r="A145">
        <v>111</v>
      </c>
      <c r="B145">
        <v>31044</v>
      </c>
      <c r="C145" t="s">
        <v>198</v>
      </c>
      <c r="D145" t="s">
        <v>90</v>
      </c>
      <c r="E145" s="1">
        <v>2973</v>
      </c>
      <c r="F145" s="2">
        <v>2E-3</v>
      </c>
      <c r="G145" s="26">
        <f t="shared" si="1"/>
        <v>4.7135204551805324E-2</v>
      </c>
    </row>
    <row r="146" spans="1:7" x14ac:dyDescent="0.2">
      <c r="A146">
        <v>112</v>
      </c>
      <c r="B146">
        <v>40026</v>
      </c>
      <c r="C146" t="s">
        <v>199</v>
      </c>
      <c r="D146" t="s">
        <v>66</v>
      </c>
      <c r="E146" s="1">
        <v>2896</v>
      </c>
      <c r="F146" s="2">
        <v>1.9E-3</v>
      </c>
      <c r="G146" s="26">
        <f t="shared" si="1"/>
        <v>4.5914413852010838E-2</v>
      </c>
    </row>
    <row r="147" spans="1:7" x14ac:dyDescent="0.2">
      <c r="A147">
        <v>113</v>
      </c>
      <c r="B147">
        <v>14141</v>
      </c>
      <c r="C147" t="s">
        <v>200</v>
      </c>
      <c r="D147" t="s">
        <v>76</v>
      </c>
      <c r="E147" s="1">
        <v>2885</v>
      </c>
      <c r="F147" s="2">
        <v>1.9E-3</v>
      </c>
      <c r="G147" s="26">
        <f t="shared" si="1"/>
        <v>4.5740015180611625E-2</v>
      </c>
    </row>
    <row r="148" spans="1:7" x14ac:dyDescent="0.2">
      <c r="A148">
        <v>114</v>
      </c>
      <c r="B148">
        <v>70333</v>
      </c>
      <c r="C148" t="s">
        <v>201</v>
      </c>
      <c r="D148" t="s">
        <v>85</v>
      </c>
      <c r="E148" s="1">
        <v>2854</v>
      </c>
      <c r="F148" s="2">
        <v>1.9E-3</v>
      </c>
      <c r="G148" s="26">
        <f t="shared" si="1"/>
        <v>4.52485280157593E-2</v>
      </c>
    </row>
    <row r="149" spans="1:7" x14ac:dyDescent="0.2">
      <c r="A149">
        <v>115</v>
      </c>
      <c r="B149">
        <v>40153</v>
      </c>
      <c r="C149" t="s">
        <v>202</v>
      </c>
      <c r="D149" t="s">
        <v>66</v>
      </c>
      <c r="E149" s="1">
        <v>2832</v>
      </c>
      <c r="F149" s="2">
        <v>1.9E-3</v>
      </c>
      <c r="G149" s="26">
        <f t="shared" si="1"/>
        <v>4.4899730672960873E-2</v>
      </c>
    </row>
    <row r="150" spans="1:7" x14ac:dyDescent="0.2">
      <c r="A150">
        <v>116</v>
      </c>
      <c r="B150">
        <v>44038</v>
      </c>
      <c r="C150" t="s">
        <v>203</v>
      </c>
      <c r="D150" t="s">
        <v>99</v>
      </c>
      <c r="E150" s="1">
        <v>2826</v>
      </c>
      <c r="F150" s="2">
        <v>1.9E-3</v>
      </c>
      <c r="G150" s="26">
        <f t="shared" si="1"/>
        <v>4.4804604124924936E-2</v>
      </c>
    </row>
    <row r="151" spans="1:7" x14ac:dyDescent="0.2">
      <c r="A151">
        <v>117</v>
      </c>
      <c r="B151">
        <v>30008</v>
      </c>
      <c r="C151" t="s">
        <v>204</v>
      </c>
      <c r="D151" t="s">
        <v>102</v>
      </c>
      <c r="E151" s="1">
        <v>2776</v>
      </c>
      <c r="F151" s="2">
        <v>1.8E-3</v>
      </c>
      <c r="G151" s="26">
        <f t="shared" si="1"/>
        <v>4.4011882891292153E-2</v>
      </c>
    </row>
    <row r="152" spans="1:7" x14ac:dyDescent="0.2">
      <c r="A152">
        <v>118</v>
      </c>
      <c r="B152">
        <v>11321</v>
      </c>
      <c r="C152" t="s">
        <v>205</v>
      </c>
      <c r="D152" t="s">
        <v>96</v>
      </c>
      <c r="E152" s="1">
        <v>2748</v>
      </c>
      <c r="F152" s="2">
        <v>1.8E-3</v>
      </c>
      <c r="G152" s="26">
        <f t="shared" si="1"/>
        <v>4.3567959000457797E-2</v>
      </c>
    </row>
    <row r="153" spans="1:7" x14ac:dyDescent="0.2">
      <c r="A153">
        <v>119</v>
      </c>
      <c r="B153">
        <v>30500</v>
      </c>
      <c r="C153" t="s">
        <v>206</v>
      </c>
      <c r="D153" t="s">
        <v>102</v>
      </c>
      <c r="E153" s="1">
        <v>2719</v>
      </c>
      <c r="F153" s="2">
        <v>1.8E-3</v>
      </c>
      <c r="G153" s="26">
        <f t="shared" si="1"/>
        <v>4.310818068495078E-2</v>
      </c>
    </row>
    <row r="154" spans="1:7" x14ac:dyDescent="0.2">
      <c r="A154">
        <v>120</v>
      </c>
      <c r="B154">
        <v>30300</v>
      </c>
      <c r="C154" t="s">
        <v>207</v>
      </c>
      <c r="D154" t="s">
        <v>102</v>
      </c>
      <c r="E154" s="1">
        <v>2629</v>
      </c>
      <c r="F154" s="2">
        <v>1.6999999999999999E-3</v>
      </c>
      <c r="G154" s="26">
        <f t="shared" si="1"/>
        <v>4.1681282464411773E-2</v>
      </c>
    </row>
    <row r="155" spans="1:7" x14ac:dyDescent="0.2">
      <c r="A155">
        <v>121</v>
      </c>
      <c r="B155">
        <v>40444</v>
      </c>
      <c r="C155" t="s">
        <v>208</v>
      </c>
      <c r="D155" t="s">
        <v>66</v>
      </c>
      <c r="E155" s="1">
        <v>2595</v>
      </c>
      <c r="F155" s="2">
        <v>1.6999999999999999E-3</v>
      </c>
      <c r="G155" s="26">
        <f t="shared" si="1"/>
        <v>4.1142232025541479E-2</v>
      </c>
    </row>
    <row r="156" spans="1:7" x14ac:dyDescent="0.2">
      <c r="A156">
        <v>122</v>
      </c>
      <c r="B156">
        <v>43210</v>
      </c>
      <c r="C156" t="s">
        <v>209</v>
      </c>
      <c r="D156" t="s">
        <v>110</v>
      </c>
      <c r="E156" s="1">
        <v>2555</v>
      </c>
      <c r="F156" s="2">
        <v>1.6999999999999999E-3</v>
      </c>
      <c r="G156" s="26">
        <f t="shared" si="1"/>
        <v>4.0508055038635249E-2</v>
      </c>
    </row>
    <row r="157" spans="1:7" x14ac:dyDescent="0.2">
      <c r="A157">
        <v>123</v>
      </c>
      <c r="B157">
        <v>70270</v>
      </c>
      <c r="C157" t="s">
        <v>210</v>
      </c>
      <c r="D157" t="s">
        <v>85</v>
      </c>
      <c r="E157" s="1">
        <v>2525</v>
      </c>
      <c r="F157" s="2">
        <v>1.6999999999999999E-3</v>
      </c>
      <c r="G157" s="26">
        <f t="shared" si="1"/>
        <v>4.0032422298455578E-2</v>
      </c>
    </row>
    <row r="158" spans="1:7" x14ac:dyDescent="0.2">
      <c r="A158">
        <v>124</v>
      </c>
      <c r="B158">
        <v>13313</v>
      </c>
      <c r="C158" t="s">
        <v>211</v>
      </c>
      <c r="D158" t="s">
        <v>57</v>
      </c>
      <c r="E158" s="1">
        <v>2486</v>
      </c>
      <c r="F158" s="2">
        <v>1.6000000000000001E-3</v>
      </c>
      <c r="G158" s="26">
        <f t="shared" si="1"/>
        <v>3.9414099736222008E-2</v>
      </c>
    </row>
    <row r="159" spans="1:7" x14ac:dyDescent="0.2">
      <c r="A159">
        <v>125</v>
      </c>
      <c r="B159">
        <v>36100</v>
      </c>
      <c r="C159" t="s">
        <v>212</v>
      </c>
      <c r="D159" t="s">
        <v>82</v>
      </c>
      <c r="E159" s="1">
        <v>2466</v>
      </c>
      <c r="F159" s="2">
        <v>1.6000000000000001E-3</v>
      </c>
      <c r="G159" s="26">
        <f t="shared" si="1"/>
        <v>3.9097011242768896E-2</v>
      </c>
    </row>
    <row r="160" spans="1:7" x14ac:dyDescent="0.2">
      <c r="A160">
        <v>126</v>
      </c>
      <c r="B160">
        <v>31007</v>
      </c>
      <c r="C160" t="s">
        <v>213</v>
      </c>
      <c r="D160" t="s">
        <v>90</v>
      </c>
      <c r="E160" s="1">
        <v>2461</v>
      </c>
      <c r="F160" s="2">
        <v>1.6000000000000001E-3</v>
      </c>
      <c r="G160" s="26">
        <f t="shared" si="1"/>
        <v>3.901773911940562E-2</v>
      </c>
    </row>
    <row r="161" spans="1:7" x14ac:dyDescent="0.2">
      <c r="A161">
        <v>127</v>
      </c>
      <c r="B161">
        <v>44000</v>
      </c>
      <c r="C161" t="s">
        <v>214</v>
      </c>
      <c r="D161" t="s">
        <v>99</v>
      </c>
      <c r="E161" s="1">
        <v>2457</v>
      </c>
      <c r="F161" s="2">
        <v>1.6000000000000001E-3</v>
      </c>
      <c r="G161" s="26">
        <f t="shared" si="1"/>
        <v>3.8954321420714998E-2</v>
      </c>
    </row>
    <row r="162" spans="1:7" x14ac:dyDescent="0.2">
      <c r="A162">
        <v>128</v>
      </c>
      <c r="B162">
        <v>36123</v>
      </c>
      <c r="C162" t="s">
        <v>215</v>
      </c>
      <c r="D162" t="s">
        <v>82</v>
      </c>
      <c r="E162" s="1">
        <v>2435</v>
      </c>
      <c r="F162" s="2">
        <v>1.6000000000000001E-3</v>
      </c>
      <c r="G162" s="26">
        <f t="shared" si="1"/>
        <v>3.8605524077916571E-2</v>
      </c>
    </row>
    <row r="163" spans="1:7" x14ac:dyDescent="0.2">
      <c r="A163">
        <v>129</v>
      </c>
      <c r="B163">
        <v>70156</v>
      </c>
      <c r="C163" t="s">
        <v>216</v>
      </c>
      <c r="D163" t="s">
        <v>85</v>
      </c>
      <c r="E163" s="1">
        <v>2390</v>
      </c>
      <c r="F163" s="2">
        <v>1.6000000000000001E-3</v>
      </c>
      <c r="G163" s="26">
        <f t="shared" si="1"/>
        <v>3.7892074967647064E-2</v>
      </c>
    </row>
    <row r="164" spans="1:7" x14ac:dyDescent="0.2">
      <c r="A164">
        <v>130</v>
      </c>
      <c r="B164">
        <v>30330</v>
      </c>
      <c r="C164" t="s">
        <v>217</v>
      </c>
      <c r="D164" t="s">
        <v>102</v>
      </c>
      <c r="E164" s="1">
        <v>2389</v>
      </c>
      <c r="F164" s="2">
        <v>1.6000000000000001E-3</v>
      </c>
      <c r="G164" s="26">
        <f t="shared" ref="G164:G227" si="2">E164/$C$26</f>
        <v>3.7876220542974411E-2</v>
      </c>
    </row>
    <row r="165" spans="1:7" x14ac:dyDescent="0.2">
      <c r="A165">
        <v>131</v>
      </c>
      <c r="B165">
        <v>70222</v>
      </c>
      <c r="C165" t="s">
        <v>218</v>
      </c>
      <c r="D165" t="s">
        <v>85</v>
      </c>
      <c r="E165" s="1">
        <v>2374</v>
      </c>
      <c r="F165" s="2">
        <v>1.6000000000000001E-3</v>
      </c>
      <c r="G165" s="26">
        <f t="shared" si="2"/>
        <v>3.7638404172884575E-2</v>
      </c>
    </row>
    <row r="166" spans="1:7" x14ac:dyDescent="0.2">
      <c r="A166">
        <v>132</v>
      </c>
      <c r="B166">
        <v>44077</v>
      </c>
      <c r="C166" t="s">
        <v>219</v>
      </c>
      <c r="D166" t="s">
        <v>99</v>
      </c>
      <c r="E166" s="1">
        <v>2372</v>
      </c>
      <c r="F166" s="2">
        <v>1.6000000000000001E-3</v>
      </c>
      <c r="G166" s="26">
        <f t="shared" si="2"/>
        <v>3.760669532353926E-2</v>
      </c>
    </row>
    <row r="167" spans="1:7" x14ac:dyDescent="0.2">
      <c r="A167">
        <v>133</v>
      </c>
      <c r="B167">
        <v>10300</v>
      </c>
      <c r="C167" t="s">
        <v>220</v>
      </c>
      <c r="D167" t="s">
        <v>43</v>
      </c>
      <c r="E167" s="1">
        <v>2283</v>
      </c>
      <c r="F167" s="2">
        <v>1.5E-3</v>
      </c>
      <c r="G167" s="26">
        <f t="shared" si="2"/>
        <v>3.6195651527672908E-2</v>
      </c>
    </row>
    <row r="168" spans="1:7" x14ac:dyDescent="0.2">
      <c r="A168">
        <v>134</v>
      </c>
      <c r="B168">
        <v>30003</v>
      </c>
      <c r="C168" t="s">
        <v>221</v>
      </c>
      <c r="D168" t="s">
        <v>102</v>
      </c>
      <c r="E168" s="1">
        <v>2271</v>
      </c>
      <c r="F168" s="2">
        <v>1.5E-3</v>
      </c>
      <c r="G168" s="26">
        <f t="shared" si="2"/>
        <v>3.6005398431601041E-2</v>
      </c>
    </row>
    <row r="169" spans="1:7" x14ac:dyDescent="0.2">
      <c r="A169">
        <v>135</v>
      </c>
      <c r="B169">
        <v>90111</v>
      </c>
      <c r="C169" t="s">
        <v>222</v>
      </c>
      <c r="D169" t="s">
        <v>46</v>
      </c>
      <c r="E169" s="1">
        <v>2261</v>
      </c>
      <c r="F169" s="2">
        <v>1.5E-3</v>
      </c>
      <c r="G169" s="26">
        <f t="shared" si="2"/>
        <v>3.5846854184874481E-2</v>
      </c>
    </row>
    <row r="170" spans="1:7" x14ac:dyDescent="0.2">
      <c r="A170">
        <v>136</v>
      </c>
      <c r="B170">
        <v>14014</v>
      </c>
      <c r="C170" t="s">
        <v>223</v>
      </c>
      <c r="D170" t="s">
        <v>76</v>
      </c>
      <c r="E170" s="1">
        <v>2246</v>
      </c>
      <c r="F170" s="2">
        <v>1.5E-3</v>
      </c>
      <c r="G170" s="26">
        <f t="shared" si="2"/>
        <v>3.5609037814784646E-2</v>
      </c>
    </row>
    <row r="171" spans="1:7" x14ac:dyDescent="0.2">
      <c r="A171">
        <v>137</v>
      </c>
      <c r="B171">
        <v>11411</v>
      </c>
      <c r="C171" t="s">
        <v>224</v>
      </c>
      <c r="D171" t="s">
        <v>96</v>
      </c>
      <c r="E171" s="1">
        <v>2242</v>
      </c>
      <c r="F171" s="2">
        <v>1.5E-3</v>
      </c>
      <c r="G171" s="26">
        <f t="shared" si="2"/>
        <v>3.5545620116094023E-2</v>
      </c>
    </row>
    <row r="172" spans="1:7" x14ac:dyDescent="0.2">
      <c r="A172">
        <v>138</v>
      </c>
      <c r="B172">
        <v>11111</v>
      </c>
      <c r="C172" t="s">
        <v>225</v>
      </c>
      <c r="D172" t="s">
        <v>96</v>
      </c>
      <c r="E172" s="1">
        <v>2224</v>
      </c>
      <c r="F172" s="2">
        <v>1.5E-3</v>
      </c>
      <c r="G172" s="26">
        <f t="shared" si="2"/>
        <v>3.5260240471986219E-2</v>
      </c>
    </row>
    <row r="173" spans="1:7" x14ac:dyDescent="0.2">
      <c r="A173">
        <v>139</v>
      </c>
      <c r="B173">
        <v>10033</v>
      </c>
      <c r="C173" t="s">
        <v>226</v>
      </c>
      <c r="D173" t="s">
        <v>43</v>
      </c>
      <c r="E173" s="1">
        <v>2219</v>
      </c>
      <c r="F173" s="2">
        <v>1.5E-3</v>
      </c>
      <c r="G173" s="26">
        <f t="shared" si="2"/>
        <v>3.5180968348622943E-2</v>
      </c>
    </row>
    <row r="174" spans="1:7" x14ac:dyDescent="0.2">
      <c r="A174">
        <v>140</v>
      </c>
      <c r="B174">
        <v>36500</v>
      </c>
      <c r="C174" t="s">
        <v>227</v>
      </c>
      <c r="D174" t="s">
        <v>82</v>
      </c>
      <c r="E174" s="1">
        <v>2208</v>
      </c>
      <c r="F174" s="2">
        <v>1.5E-3</v>
      </c>
      <c r="G174" s="26">
        <f t="shared" si="2"/>
        <v>3.500656967722373E-2</v>
      </c>
    </row>
    <row r="175" spans="1:7" x14ac:dyDescent="0.2">
      <c r="A175">
        <v>141</v>
      </c>
      <c r="B175">
        <v>65222</v>
      </c>
      <c r="C175" t="s">
        <v>228</v>
      </c>
      <c r="D175" t="s">
        <v>193</v>
      </c>
      <c r="E175" s="1">
        <v>2176</v>
      </c>
      <c r="F175" s="2">
        <v>1.4E-3</v>
      </c>
      <c r="G175" s="26">
        <f t="shared" si="2"/>
        <v>3.4499228087698751E-2</v>
      </c>
    </row>
    <row r="176" spans="1:7" x14ac:dyDescent="0.2">
      <c r="A176">
        <v>142</v>
      </c>
      <c r="B176">
        <v>14100</v>
      </c>
      <c r="C176" t="s">
        <v>229</v>
      </c>
      <c r="D176" t="s">
        <v>76</v>
      </c>
      <c r="E176" s="1">
        <v>2169</v>
      </c>
      <c r="F176" s="2">
        <v>1.4E-3</v>
      </c>
      <c r="G176" s="26">
        <f t="shared" si="2"/>
        <v>3.438824711499016E-2</v>
      </c>
    </row>
    <row r="177" spans="1:7" x14ac:dyDescent="0.2">
      <c r="A177">
        <v>143</v>
      </c>
      <c r="B177">
        <v>33391</v>
      </c>
      <c r="C177" t="s">
        <v>230</v>
      </c>
      <c r="D177" t="s">
        <v>121</v>
      </c>
      <c r="E177" s="1">
        <v>2158</v>
      </c>
      <c r="F177" s="2">
        <v>1.4E-3</v>
      </c>
      <c r="G177" s="26">
        <f t="shared" si="2"/>
        <v>3.4213848443590947E-2</v>
      </c>
    </row>
    <row r="178" spans="1:7" x14ac:dyDescent="0.2">
      <c r="A178">
        <v>144</v>
      </c>
      <c r="B178">
        <v>15555</v>
      </c>
      <c r="C178" t="s">
        <v>231</v>
      </c>
      <c r="D178" t="s">
        <v>52</v>
      </c>
      <c r="E178" s="1">
        <v>2141</v>
      </c>
      <c r="F178" s="2">
        <v>1.4E-3</v>
      </c>
      <c r="G178" s="26">
        <f t="shared" si="2"/>
        <v>3.3944323224155803E-2</v>
      </c>
    </row>
    <row r="179" spans="1:7" x14ac:dyDescent="0.2">
      <c r="A179">
        <v>145</v>
      </c>
      <c r="B179">
        <v>11444</v>
      </c>
      <c r="C179" t="s">
        <v>232</v>
      </c>
      <c r="D179" t="s">
        <v>96</v>
      </c>
      <c r="E179" s="1">
        <v>2100</v>
      </c>
      <c r="F179" s="2">
        <v>1.4E-3</v>
      </c>
      <c r="G179" s="26">
        <f t="shared" si="2"/>
        <v>3.3294291812576919E-2</v>
      </c>
    </row>
    <row r="180" spans="1:7" x14ac:dyDescent="0.2">
      <c r="A180">
        <v>146</v>
      </c>
      <c r="B180">
        <v>90901</v>
      </c>
      <c r="C180" t="s">
        <v>233</v>
      </c>
      <c r="D180" t="s">
        <v>46</v>
      </c>
      <c r="E180" s="1">
        <v>2100</v>
      </c>
      <c r="F180" s="2">
        <v>1.4E-3</v>
      </c>
      <c r="G180" s="26">
        <f t="shared" si="2"/>
        <v>3.3294291812576919E-2</v>
      </c>
    </row>
    <row r="181" spans="1:7" x14ac:dyDescent="0.2">
      <c r="A181">
        <v>147</v>
      </c>
      <c r="B181">
        <v>11555</v>
      </c>
      <c r="C181" t="s">
        <v>234</v>
      </c>
      <c r="D181" t="s">
        <v>96</v>
      </c>
      <c r="E181" s="1">
        <v>2075</v>
      </c>
      <c r="F181" s="2">
        <v>1.4E-3</v>
      </c>
      <c r="G181" s="26">
        <f t="shared" si="2"/>
        <v>3.2897931195760524E-2</v>
      </c>
    </row>
    <row r="182" spans="1:7" x14ac:dyDescent="0.2">
      <c r="A182">
        <v>148</v>
      </c>
      <c r="B182">
        <v>70389</v>
      </c>
      <c r="C182" t="s">
        <v>235</v>
      </c>
      <c r="D182" t="s">
        <v>85</v>
      </c>
      <c r="E182" s="1">
        <v>2066</v>
      </c>
      <c r="F182" s="2">
        <v>1.4E-3</v>
      </c>
      <c r="G182" s="26">
        <f t="shared" si="2"/>
        <v>3.2755241373706626E-2</v>
      </c>
    </row>
    <row r="183" spans="1:7" x14ac:dyDescent="0.2">
      <c r="A183">
        <v>149</v>
      </c>
      <c r="B183">
        <v>77333</v>
      </c>
      <c r="C183" t="s">
        <v>236</v>
      </c>
      <c r="D183" t="s">
        <v>140</v>
      </c>
      <c r="E183" s="1">
        <v>2064</v>
      </c>
      <c r="F183" s="2">
        <v>1.4E-3</v>
      </c>
      <c r="G183" s="26">
        <f t="shared" si="2"/>
        <v>3.2723532524361318E-2</v>
      </c>
    </row>
    <row r="184" spans="1:7" x14ac:dyDescent="0.2">
      <c r="A184">
        <v>150</v>
      </c>
      <c r="B184">
        <v>40400</v>
      </c>
      <c r="C184" t="s">
        <v>237</v>
      </c>
      <c r="D184" t="s">
        <v>66</v>
      </c>
      <c r="E184" s="1">
        <v>1993</v>
      </c>
      <c r="F184" s="2">
        <v>1.2999999999999999E-3</v>
      </c>
      <c r="G184" s="26">
        <f t="shared" si="2"/>
        <v>3.1597868372602762E-2</v>
      </c>
    </row>
    <row r="185" spans="1:7" x14ac:dyDescent="0.2">
      <c r="A185">
        <v>151</v>
      </c>
      <c r="B185">
        <v>40010</v>
      </c>
      <c r="C185" t="s">
        <v>238</v>
      </c>
      <c r="D185" t="s">
        <v>66</v>
      </c>
      <c r="E185" s="1">
        <v>1921</v>
      </c>
      <c r="F185" s="2">
        <v>1.2999999999999999E-3</v>
      </c>
      <c r="G185" s="26">
        <f t="shared" si="2"/>
        <v>3.0456349796171553E-2</v>
      </c>
    </row>
    <row r="186" spans="1:7" x14ac:dyDescent="0.2">
      <c r="A186">
        <v>152</v>
      </c>
      <c r="B186">
        <v>55555</v>
      </c>
      <c r="C186" t="s">
        <v>239</v>
      </c>
      <c r="D186" t="s">
        <v>60</v>
      </c>
      <c r="E186" s="1">
        <v>1904</v>
      </c>
      <c r="F186" s="2">
        <v>1.2999999999999999E-3</v>
      </c>
      <c r="G186" s="26">
        <f t="shared" si="2"/>
        <v>3.0186824576736406E-2</v>
      </c>
    </row>
    <row r="187" spans="1:7" x14ac:dyDescent="0.2">
      <c r="A187">
        <v>153</v>
      </c>
      <c r="B187">
        <v>77123</v>
      </c>
      <c r="C187" t="s">
        <v>240</v>
      </c>
      <c r="D187" t="s">
        <v>140</v>
      </c>
      <c r="E187" s="1">
        <v>1902</v>
      </c>
      <c r="F187" s="2">
        <v>1.2999999999999999E-3</v>
      </c>
      <c r="G187" s="26">
        <f t="shared" si="2"/>
        <v>3.0155115727391095E-2</v>
      </c>
    </row>
    <row r="188" spans="1:7" x14ac:dyDescent="0.2">
      <c r="A188">
        <v>154</v>
      </c>
      <c r="B188">
        <v>20777</v>
      </c>
      <c r="C188" t="s">
        <v>241</v>
      </c>
      <c r="D188" t="s">
        <v>79</v>
      </c>
      <c r="E188" s="1">
        <v>1891</v>
      </c>
      <c r="F188" s="2">
        <v>1.1999999999999999E-3</v>
      </c>
      <c r="G188" s="26">
        <f t="shared" si="2"/>
        <v>2.9980717055991882E-2</v>
      </c>
    </row>
    <row r="189" spans="1:7" x14ac:dyDescent="0.2">
      <c r="A189">
        <v>155</v>
      </c>
      <c r="B189">
        <v>20020</v>
      </c>
      <c r="C189" t="s">
        <v>242</v>
      </c>
      <c r="D189" t="s">
        <v>79</v>
      </c>
      <c r="E189" s="1">
        <v>1877</v>
      </c>
      <c r="F189" s="2">
        <v>1.1999999999999999E-3</v>
      </c>
      <c r="G189" s="26">
        <f t="shared" si="2"/>
        <v>2.9758755110574703E-2</v>
      </c>
    </row>
    <row r="190" spans="1:7" x14ac:dyDescent="0.2">
      <c r="A190">
        <v>156</v>
      </c>
      <c r="B190">
        <v>36180</v>
      </c>
      <c r="C190" t="s">
        <v>243</v>
      </c>
      <c r="D190" t="s">
        <v>82</v>
      </c>
      <c r="E190" s="1">
        <v>1874</v>
      </c>
      <c r="F190" s="2">
        <v>1.1999999999999999E-3</v>
      </c>
      <c r="G190" s="26">
        <f t="shared" si="2"/>
        <v>2.9711191836556735E-2</v>
      </c>
    </row>
    <row r="191" spans="1:7" x14ac:dyDescent="0.2">
      <c r="A191">
        <v>157</v>
      </c>
      <c r="B191">
        <v>44131</v>
      </c>
      <c r="C191" t="s">
        <v>244</v>
      </c>
      <c r="D191" t="s">
        <v>99</v>
      </c>
      <c r="E191" s="1">
        <v>1862</v>
      </c>
      <c r="F191" s="2">
        <v>1.1999999999999999E-3</v>
      </c>
      <c r="G191" s="26">
        <f t="shared" si="2"/>
        <v>2.9520938740484868E-2</v>
      </c>
    </row>
    <row r="192" spans="1:7" x14ac:dyDescent="0.2">
      <c r="A192">
        <v>158</v>
      </c>
      <c r="B192">
        <v>50180</v>
      </c>
      <c r="C192" t="s">
        <v>245</v>
      </c>
      <c r="D192" t="s">
        <v>93</v>
      </c>
      <c r="E192" s="1">
        <v>1860</v>
      </c>
      <c r="F192" s="2">
        <v>1.1999999999999999E-3</v>
      </c>
      <c r="G192" s="26">
        <f t="shared" si="2"/>
        <v>2.9489229891139557E-2</v>
      </c>
    </row>
    <row r="193" spans="1:7" x14ac:dyDescent="0.2">
      <c r="A193">
        <v>159</v>
      </c>
      <c r="B193">
        <v>30400</v>
      </c>
      <c r="C193" t="s">
        <v>246</v>
      </c>
      <c r="D193" t="s">
        <v>102</v>
      </c>
      <c r="E193" s="1">
        <v>1844</v>
      </c>
      <c r="F193" s="2">
        <v>1.1999999999999999E-3</v>
      </c>
      <c r="G193" s="26">
        <f t="shared" si="2"/>
        <v>2.9235559096377067E-2</v>
      </c>
    </row>
    <row r="194" spans="1:7" x14ac:dyDescent="0.2">
      <c r="A194">
        <v>160</v>
      </c>
      <c r="B194">
        <v>36017</v>
      </c>
      <c r="C194" t="s">
        <v>247</v>
      </c>
      <c r="D194" t="s">
        <v>82</v>
      </c>
      <c r="E194" s="1">
        <v>1803</v>
      </c>
      <c r="F194" s="2">
        <v>1.1999999999999999E-3</v>
      </c>
      <c r="G194" s="26">
        <f t="shared" si="2"/>
        <v>2.8585527684798183E-2</v>
      </c>
    </row>
    <row r="195" spans="1:7" x14ac:dyDescent="0.2">
      <c r="A195">
        <v>161</v>
      </c>
      <c r="B195">
        <v>90909</v>
      </c>
      <c r="C195" t="s">
        <v>248</v>
      </c>
      <c r="D195" t="s">
        <v>46</v>
      </c>
      <c r="E195" s="1">
        <v>1791</v>
      </c>
      <c r="F195" s="2">
        <v>1.1999999999999999E-3</v>
      </c>
      <c r="G195" s="26">
        <f t="shared" si="2"/>
        <v>2.8395274588726316E-2</v>
      </c>
    </row>
    <row r="196" spans="1:7" x14ac:dyDescent="0.2">
      <c r="A196">
        <v>162</v>
      </c>
      <c r="B196">
        <v>12456</v>
      </c>
      <c r="C196" t="s">
        <v>249</v>
      </c>
      <c r="D196" t="s">
        <v>49</v>
      </c>
      <c r="E196" s="1">
        <v>1767</v>
      </c>
      <c r="F196" s="2">
        <v>1.1999999999999999E-3</v>
      </c>
      <c r="G196" s="26">
        <f t="shared" si="2"/>
        <v>2.8014768396582578E-2</v>
      </c>
    </row>
    <row r="197" spans="1:7" x14ac:dyDescent="0.2">
      <c r="A197">
        <v>163</v>
      </c>
      <c r="B197">
        <v>10111</v>
      </c>
      <c r="C197" t="s">
        <v>250</v>
      </c>
      <c r="D197" t="s">
        <v>43</v>
      </c>
      <c r="E197" s="1">
        <v>1762</v>
      </c>
      <c r="F197" s="2">
        <v>1.1999999999999999E-3</v>
      </c>
      <c r="G197" s="26">
        <f t="shared" si="2"/>
        <v>2.7935496273219302E-2</v>
      </c>
    </row>
    <row r="198" spans="1:7" x14ac:dyDescent="0.2">
      <c r="A198">
        <v>164</v>
      </c>
      <c r="B198">
        <v>90100</v>
      </c>
      <c r="C198" t="s">
        <v>251</v>
      </c>
      <c r="D198" t="s">
        <v>46</v>
      </c>
      <c r="E198" s="1">
        <v>1729</v>
      </c>
      <c r="F198" s="2">
        <v>1.1000000000000001E-3</v>
      </c>
      <c r="G198" s="26">
        <f t="shared" si="2"/>
        <v>2.7412300259021662E-2</v>
      </c>
    </row>
    <row r="199" spans="1:7" x14ac:dyDescent="0.2">
      <c r="A199">
        <v>165</v>
      </c>
      <c r="B199">
        <v>18999</v>
      </c>
      <c r="C199" t="s">
        <v>252</v>
      </c>
      <c r="D199" t="s">
        <v>107</v>
      </c>
      <c r="E199" s="1">
        <v>1727</v>
      </c>
      <c r="F199" s="2">
        <v>1.1000000000000001E-3</v>
      </c>
      <c r="G199" s="26">
        <f t="shared" si="2"/>
        <v>2.7380591409676351E-2</v>
      </c>
    </row>
    <row r="200" spans="1:7" x14ac:dyDescent="0.2">
      <c r="A200">
        <v>166</v>
      </c>
      <c r="B200">
        <v>19400</v>
      </c>
      <c r="C200" t="s">
        <v>253</v>
      </c>
      <c r="D200" t="s">
        <v>73</v>
      </c>
      <c r="E200" s="1">
        <v>1722</v>
      </c>
      <c r="F200" s="2">
        <v>1.1000000000000001E-3</v>
      </c>
      <c r="G200" s="26">
        <f t="shared" si="2"/>
        <v>2.7301319286313075E-2</v>
      </c>
    </row>
    <row r="201" spans="1:7" x14ac:dyDescent="0.2">
      <c r="A201">
        <v>167</v>
      </c>
      <c r="B201">
        <v>18180</v>
      </c>
      <c r="C201" t="s">
        <v>254</v>
      </c>
      <c r="D201" t="s">
        <v>107</v>
      </c>
      <c r="E201" s="1">
        <v>1708</v>
      </c>
      <c r="F201" s="2">
        <v>1.1000000000000001E-3</v>
      </c>
      <c r="G201" s="26">
        <f t="shared" si="2"/>
        <v>2.7079357340895893E-2</v>
      </c>
    </row>
    <row r="202" spans="1:7" x14ac:dyDescent="0.2">
      <c r="A202">
        <v>168</v>
      </c>
      <c r="B202">
        <v>10335</v>
      </c>
      <c r="C202" t="s">
        <v>255</v>
      </c>
      <c r="D202" t="s">
        <v>43</v>
      </c>
      <c r="E202" s="1">
        <v>1706</v>
      </c>
      <c r="F202" s="2">
        <v>1.1000000000000001E-3</v>
      </c>
      <c r="G202" s="26">
        <f t="shared" si="2"/>
        <v>2.7047648491550582E-2</v>
      </c>
    </row>
    <row r="203" spans="1:7" x14ac:dyDescent="0.2">
      <c r="A203">
        <v>169</v>
      </c>
      <c r="B203">
        <v>18223</v>
      </c>
      <c r="C203" t="s">
        <v>256</v>
      </c>
      <c r="D203" t="s">
        <v>107</v>
      </c>
      <c r="E203" s="1">
        <v>1705</v>
      </c>
      <c r="F203" s="2">
        <v>1.1000000000000001E-3</v>
      </c>
      <c r="G203" s="26">
        <f t="shared" si="2"/>
        <v>2.7031794066877928E-2</v>
      </c>
    </row>
    <row r="204" spans="1:7" x14ac:dyDescent="0.2">
      <c r="A204">
        <v>170</v>
      </c>
      <c r="B204">
        <v>11022</v>
      </c>
      <c r="C204" t="s">
        <v>257</v>
      </c>
      <c r="D204" t="s">
        <v>96</v>
      </c>
      <c r="E204" s="1">
        <v>1691</v>
      </c>
      <c r="F204" s="2">
        <v>1.1000000000000001E-3</v>
      </c>
      <c r="G204" s="26">
        <f t="shared" si="2"/>
        <v>2.6809832121460746E-2</v>
      </c>
    </row>
    <row r="205" spans="1:7" x14ac:dyDescent="0.2">
      <c r="A205">
        <v>171</v>
      </c>
      <c r="B205">
        <v>22772</v>
      </c>
      <c r="C205" t="s">
        <v>258</v>
      </c>
      <c r="D205" t="s">
        <v>63</v>
      </c>
      <c r="E205" s="1">
        <v>1668</v>
      </c>
      <c r="F205" s="2">
        <v>1.1000000000000001E-3</v>
      </c>
      <c r="G205" s="26">
        <f t="shared" si="2"/>
        <v>2.6445180353989666E-2</v>
      </c>
    </row>
    <row r="206" spans="1:7" x14ac:dyDescent="0.2">
      <c r="A206">
        <v>172</v>
      </c>
      <c r="B206">
        <v>36999</v>
      </c>
      <c r="C206" t="s">
        <v>259</v>
      </c>
      <c r="D206" t="s">
        <v>82</v>
      </c>
      <c r="E206" s="1">
        <v>1645</v>
      </c>
      <c r="F206" s="2">
        <v>1.1000000000000001E-3</v>
      </c>
      <c r="G206" s="26">
        <f t="shared" si="2"/>
        <v>2.6080528586518586E-2</v>
      </c>
    </row>
    <row r="207" spans="1:7" x14ac:dyDescent="0.2">
      <c r="A207">
        <v>173</v>
      </c>
      <c r="B207">
        <v>10567</v>
      </c>
      <c r="C207" t="s">
        <v>260</v>
      </c>
      <c r="D207" t="s">
        <v>43</v>
      </c>
      <c r="E207" s="1">
        <v>1639</v>
      </c>
      <c r="F207" s="2">
        <v>1.1000000000000001E-3</v>
      </c>
      <c r="G207" s="26">
        <f t="shared" si="2"/>
        <v>2.5985402038482652E-2</v>
      </c>
    </row>
    <row r="208" spans="1:7" x14ac:dyDescent="0.2">
      <c r="A208">
        <v>174</v>
      </c>
      <c r="B208">
        <v>13913</v>
      </c>
      <c r="C208" t="s">
        <v>261</v>
      </c>
      <c r="D208" t="s">
        <v>57</v>
      </c>
      <c r="E208" s="1">
        <v>1624</v>
      </c>
      <c r="F208" s="2">
        <v>1.1000000000000001E-3</v>
      </c>
      <c r="G208" s="26">
        <f t="shared" si="2"/>
        <v>2.5747585668392817E-2</v>
      </c>
    </row>
    <row r="209" spans="1:7" x14ac:dyDescent="0.2">
      <c r="A209">
        <v>175</v>
      </c>
      <c r="B209">
        <v>40000</v>
      </c>
      <c r="C209" t="s">
        <v>262</v>
      </c>
      <c r="D209" t="s">
        <v>66</v>
      </c>
      <c r="E209" s="1">
        <v>1620</v>
      </c>
      <c r="F209" s="2">
        <v>1.1000000000000001E-3</v>
      </c>
      <c r="G209" s="26">
        <f t="shared" si="2"/>
        <v>2.5684167969702194E-2</v>
      </c>
    </row>
    <row r="210" spans="1:7" x14ac:dyDescent="0.2">
      <c r="A210">
        <v>176</v>
      </c>
      <c r="B210">
        <v>55222</v>
      </c>
      <c r="C210" t="s">
        <v>263</v>
      </c>
      <c r="D210" t="s">
        <v>60</v>
      </c>
      <c r="E210" s="1">
        <v>1610</v>
      </c>
      <c r="F210" s="2">
        <v>1.1000000000000001E-3</v>
      </c>
      <c r="G210" s="26">
        <f t="shared" si="2"/>
        <v>2.5525623722975638E-2</v>
      </c>
    </row>
    <row r="211" spans="1:7" x14ac:dyDescent="0.2">
      <c r="A211">
        <v>177</v>
      </c>
      <c r="B211">
        <v>11212</v>
      </c>
      <c r="C211" t="s">
        <v>264</v>
      </c>
      <c r="D211" t="s">
        <v>96</v>
      </c>
      <c r="E211" s="1">
        <v>1598</v>
      </c>
      <c r="F211" s="2">
        <v>1.1000000000000001E-3</v>
      </c>
      <c r="G211" s="26">
        <f t="shared" si="2"/>
        <v>2.5335370626903768E-2</v>
      </c>
    </row>
    <row r="212" spans="1:7" x14ac:dyDescent="0.2">
      <c r="A212">
        <v>178</v>
      </c>
      <c r="B212">
        <v>11109</v>
      </c>
      <c r="C212" t="s">
        <v>265</v>
      </c>
      <c r="D212" t="s">
        <v>96</v>
      </c>
      <c r="E212" s="1">
        <v>1574</v>
      </c>
      <c r="F212" s="2">
        <v>1E-3</v>
      </c>
      <c r="G212" s="26">
        <f t="shared" si="2"/>
        <v>2.4954864434760034E-2</v>
      </c>
    </row>
    <row r="213" spans="1:7" x14ac:dyDescent="0.2">
      <c r="A213">
        <v>179</v>
      </c>
      <c r="B213">
        <v>10333</v>
      </c>
      <c r="C213" t="s">
        <v>266</v>
      </c>
      <c r="D213" t="s">
        <v>43</v>
      </c>
      <c r="E213" s="1">
        <v>1565</v>
      </c>
      <c r="F213" s="2">
        <v>1E-3</v>
      </c>
      <c r="G213" s="26">
        <f t="shared" si="2"/>
        <v>2.4812174612706132E-2</v>
      </c>
    </row>
    <row r="214" spans="1:7" x14ac:dyDescent="0.2">
      <c r="A214">
        <v>180</v>
      </c>
      <c r="B214">
        <v>36136</v>
      </c>
      <c r="C214" t="s">
        <v>267</v>
      </c>
      <c r="D214" t="s">
        <v>82</v>
      </c>
      <c r="E214" s="1">
        <v>1528</v>
      </c>
      <c r="F214" s="2">
        <v>1E-3</v>
      </c>
      <c r="G214" s="26">
        <f t="shared" si="2"/>
        <v>2.4225560899817873E-2</v>
      </c>
    </row>
    <row r="215" spans="1:7" x14ac:dyDescent="0.2">
      <c r="A215">
        <v>181</v>
      </c>
      <c r="B215">
        <v>13122</v>
      </c>
      <c r="C215" t="s">
        <v>268</v>
      </c>
      <c r="D215" t="s">
        <v>57</v>
      </c>
      <c r="E215" s="1">
        <v>1523</v>
      </c>
      <c r="F215" s="2">
        <v>1E-3</v>
      </c>
      <c r="G215" s="26">
        <f t="shared" si="2"/>
        <v>2.4146288776454593E-2</v>
      </c>
    </row>
    <row r="216" spans="1:7" x14ac:dyDescent="0.2">
      <c r="A216">
        <v>182</v>
      </c>
      <c r="B216">
        <v>11456</v>
      </c>
      <c r="C216" t="s">
        <v>269</v>
      </c>
      <c r="D216" t="s">
        <v>96</v>
      </c>
      <c r="E216" s="1">
        <v>1516</v>
      </c>
      <c r="F216" s="2">
        <v>1E-3</v>
      </c>
      <c r="G216" s="26">
        <f t="shared" si="2"/>
        <v>2.4035307803746003E-2</v>
      </c>
    </row>
    <row r="217" spans="1:7" x14ac:dyDescent="0.2">
      <c r="A217">
        <v>183</v>
      </c>
      <c r="B217">
        <v>10000</v>
      </c>
      <c r="C217" t="s">
        <v>270</v>
      </c>
      <c r="D217" t="s">
        <v>43</v>
      </c>
      <c r="E217" s="1">
        <v>1511</v>
      </c>
      <c r="F217" s="2">
        <v>1E-3</v>
      </c>
      <c r="G217" s="26">
        <f t="shared" si="2"/>
        <v>2.3956035680382726E-2</v>
      </c>
    </row>
    <row r="218" spans="1:7" x14ac:dyDescent="0.2">
      <c r="A218">
        <v>184</v>
      </c>
      <c r="B218">
        <v>40040</v>
      </c>
      <c r="C218" t="s">
        <v>271</v>
      </c>
      <c r="D218" t="s">
        <v>66</v>
      </c>
      <c r="E218" s="1">
        <v>1502</v>
      </c>
      <c r="F218" s="2">
        <v>1E-3</v>
      </c>
      <c r="G218" s="26">
        <f t="shared" si="2"/>
        <v>2.3813345858328824E-2</v>
      </c>
    </row>
    <row r="219" spans="1:7" x14ac:dyDescent="0.2">
      <c r="A219">
        <v>185</v>
      </c>
      <c r="B219">
        <v>10250</v>
      </c>
      <c r="C219" t="s">
        <v>272</v>
      </c>
      <c r="D219" t="s">
        <v>43</v>
      </c>
      <c r="E219" s="1">
        <v>1494</v>
      </c>
      <c r="F219" s="2">
        <v>1E-3</v>
      </c>
      <c r="G219" s="26">
        <f t="shared" si="2"/>
        <v>2.368651046094758E-2</v>
      </c>
    </row>
    <row r="220" spans="1:7" x14ac:dyDescent="0.2">
      <c r="A220">
        <v>186</v>
      </c>
      <c r="B220">
        <v>12190</v>
      </c>
      <c r="C220" t="s">
        <v>273</v>
      </c>
      <c r="D220" t="s">
        <v>49</v>
      </c>
      <c r="E220" s="1">
        <v>1482</v>
      </c>
      <c r="F220" s="2">
        <v>1E-3</v>
      </c>
      <c r="G220" s="26">
        <f t="shared" si="2"/>
        <v>2.3496257364875713E-2</v>
      </c>
    </row>
    <row r="221" spans="1:7" x14ac:dyDescent="0.2">
      <c r="A221">
        <v>187</v>
      </c>
      <c r="B221">
        <v>70277</v>
      </c>
      <c r="C221" t="s">
        <v>274</v>
      </c>
      <c r="D221" t="s">
        <v>85</v>
      </c>
      <c r="E221" s="1">
        <v>1481</v>
      </c>
      <c r="F221" s="2">
        <v>1E-3</v>
      </c>
      <c r="G221" s="26">
        <f t="shared" si="2"/>
        <v>2.3480402940203055E-2</v>
      </c>
    </row>
    <row r="222" spans="1:7" x14ac:dyDescent="0.2">
      <c r="A222">
        <v>188</v>
      </c>
      <c r="B222">
        <v>40104</v>
      </c>
      <c r="C222" t="s">
        <v>275</v>
      </c>
      <c r="D222" t="s">
        <v>66</v>
      </c>
      <c r="E222" s="1">
        <v>1480</v>
      </c>
      <c r="F222" s="2">
        <v>1E-3</v>
      </c>
      <c r="G222" s="26">
        <f t="shared" si="2"/>
        <v>2.3464548515530401E-2</v>
      </c>
    </row>
    <row r="223" spans="1:7" x14ac:dyDescent="0.2">
      <c r="A223">
        <v>189</v>
      </c>
      <c r="B223">
        <v>65888</v>
      </c>
      <c r="C223" t="s">
        <v>276</v>
      </c>
      <c r="D223" t="s">
        <v>193</v>
      </c>
      <c r="E223" s="1">
        <v>1470</v>
      </c>
      <c r="F223" s="2">
        <v>1E-3</v>
      </c>
      <c r="G223" s="26">
        <f t="shared" si="2"/>
        <v>2.3306004268803842E-2</v>
      </c>
    </row>
    <row r="224" spans="1:7" x14ac:dyDescent="0.2">
      <c r="A224">
        <v>190</v>
      </c>
      <c r="B224">
        <v>11789</v>
      </c>
      <c r="C224" t="s">
        <v>277</v>
      </c>
      <c r="D224" t="s">
        <v>96</v>
      </c>
      <c r="E224" s="1">
        <v>1447</v>
      </c>
      <c r="F224" s="2">
        <v>1E-3</v>
      </c>
      <c r="G224" s="26">
        <f t="shared" si="2"/>
        <v>2.2941352501332762E-2</v>
      </c>
    </row>
    <row r="225" spans="1:7" x14ac:dyDescent="0.2">
      <c r="A225">
        <v>191</v>
      </c>
      <c r="B225">
        <v>18910</v>
      </c>
      <c r="C225" t="s">
        <v>278</v>
      </c>
      <c r="D225" t="s">
        <v>107</v>
      </c>
      <c r="E225" s="1">
        <v>1421</v>
      </c>
      <c r="F225" s="2">
        <v>8.9999999999999998E-4</v>
      </c>
      <c r="G225" s="26">
        <f t="shared" si="2"/>
        <v>2.2529137459843716E-2</v>
      </c>
    </row>
    <row r="226" spans="1:7" x14ac:dyDescent="0.2">
      <c r="A226">
        <v>192</v>
      </c>
      <c r="B226">
        <v>11190</v>
      </c>
      <c r="C226" t="s">
        <v>279</v>
      </c>
      <c r="D226" t="s">
        <v>96</v>
      </c>
      <c r="E226" s="1">
        <v>1407</v>
      </c>
      <c r="F226" s="2">
        <v>8.9999999999999998E-4</v>
      </c>
      <c r="G226" s="26">
        <f t="shared" si="2"/>
        <v>2.2307175514426535E-2</v>
      </c>
    </row>
    <row r="227" spans="1:7" x14ac:dyDescent="0.2">
      <c r="A227">
        <v>193</v>
      </c>
      <c r="B227">
        <v>31003</v>
      </c>
      <c r="C227" t="s">
        <v>280</v>
      </c>
      <c r="D227" t="s">
        <v>90</v>
      </c>
      <c r="E227" s="1">
        <v>1405</v>
      </c>
      <c r="F227" s="2">
        <v>8.9999999999999998E-4</v>
      </c>
      <c r="G227" s="26">
        <f t="shared" si="2"/>
        <v>2.2275466665081223E-2</v>
      </c>
    </row>
    <row r="228" spans="1:7" x14ac:dyDescent="0.2">
      <c r="A228">
        <v>194</v>
      </c>
      <c r="B228">
        <v>18018</v>
      </c>
      <c r="C228" t="s">
        <v>281</v>
      </c>
      <c r="D228" t="s">
        <v>107</v>
      </c>
      <c r="E228" s="1">
        <v>1397</v>
      </c>
      <c r="F228" s="2">
        <v>8.9999999999999998E-4</v>
      </c>
      <c r="G228" s="26">
        <f t="shared" ref="G228:G291" si="3">E228/$C$26</f>
        <v>2.2148631267699979E-2</v>
      </c>
    </row>
    <row r="229" spans="1:7" x14ac:dyDescent="0.2">
      <c r="A229">
        <v>195</v>
      </c>
      <c r="B229">
        <v>18123</v>
      </c>
      <c r="C229" t="s">
        <v>282</v>
      </c>
      <c r="D229" t="s">
        <v>107</v>
      </c>
      <c r="E229" s="1">
        <v>1390</v>
      </c>
      <c r="F229" s="2">
        <v>8.9999999999999998E-4</v>
      </c>
      <c r="G229" s="26">
        <f t="shared" si="3"/>
        <v>2.2037650294991388E-2</v>
      </c>
    </row>
    <row r="230" spans="1:7" x14ac:dyDescent="0.2">
      <c r="A230">
        <v>196</v>
      </c>
      <c r="B230">
        <v>70456</v>
      </c>
      <c r="C230" t="s">
        <v>283</v>
      </c>
      <c r="D230" t="s">
        <v>85</v>
      </c>
      <c r="E230" s="1">
        <v>1384</v>
      </c>
      <c r="F230" s="2">
        <v>8.9999999999999998E-4</v>
      </c>
      <c r="G230" s="26">
        <f t="shared" si="3"/>
        <v>2.1942523746955454E-2</v>
      </c>
    </row>
    <row r="231" spans="1:7" x14ac:dyDescent="0.2">
      <c r="A231">
        <v>197</v>
      </c>
      <c r="B231">
        <v>12512</v>
      </c>
      <c r="C231" t="s">
        <v>284</v>
      </c>
      <c r="D231" t="s">
        <v>49</v>
      </c>
      <c r="E231" s="1">
        <v>1381</v>
      </c>
      <c r="F231" s="2">
        <v>8.9999999999999998E-4</v>
      </c>
      <c r="G231" s="26">
        <f t="shared" si="3"/>
        <v>2.1894960472937489E-2</v>
      </c>
    </row>
    <row r="232" spans="1:7" x14ac:dyDescent="0.2">
      <c r="A232">
        <v>198</v>
      </c>
      <c r="B232">
        <v>70111</v>
      </c>
      <c r="C232" t="s">
        <v>285</v>
      </c>
      <c r="D232" t="s">
        <v>85</v>
      </c>
      <c r="E232" s="1">
        <v>1375</v>
      </c>
      <c r="F232" s="2">
        <v>8.9999999999999998E-4</v>
      </c>
      <c r="G232" s="26">
        <f t="shared" si="3"/>
        <v>2.1799833924901552E-2</v>
      </c>
    </row>
    <row r="233" spans="1:7" x14ac:dyDescent="0.2">
      <c r="A233">
        <v>199</v>
      </c>
      <c r="B233">
        <v>70678</v>
      </c>
      <c r="C233" t="s">
        <v>286</v>
      </c>
      <c r="D233" t="s">
        <v>85</v>
      </c>
      <c r="E233" s="1">
        <v>1353</v>
      </c>
      <c r="F233" s="2">
        <v>8.9999999999999998E-4</v>
      </c>
      <c r="G233" s="26">
        <f t="shared" si="3"/>
        <v>2.1451036582103129E-2</v>
      </c>
    </row>
    <row r="234" spans="1:7" x14ac:dyDescent="0.2">
      <c r="A234">
        <v>200</v>
      </c>
      <c r="B234">
        <v>30456</v>
      </c>
      <c r="C234" t="s">
        <v>287</v>
      </c>
      <c r="D234" t="s">
        <v>102</v>
      </c>
      <c r="E234" s="1">
        <v>1293</v>
      </c>
      <c r="F234" s="2">
        <v>8.9999999999999998E-4</v>
      </c>
      <c r="G234" s="26">
        <f t="shared" si="3"/>
        <v>2.0499771101743787E-2</v>
      </c>
    </row>
    <row r="235" spans="1:7" x14ac:dyDescent="0.2">
      <c r="A235">
        <v>201</v>
      </c>
      <c r="B235">
        <v>20456</v>
      </c>
      <c r="C235" t="s">
        <v>288</v>
      </c>
      <c r="D235" t="s">
        <v>79</v>
      </c>
      <c r="E235" s="1">
        <v>1288</v>
      </c>
      <c r="F235" s="2">
        <v>8.9999999999999998E-4</v>
      </c>
      <c r="G235" s="26">
        <f t="shared" si="3"/>
        <v>2.0420498978380511E-2</v>
      </c>
    </row>
    <row r="236" spans="1:7" x14ac:dyDescent="0.2">
      <c r="A236">
        <v>202</v>
      </c>
      <c r="B236">
        <v>20300</v>
      </c>
      <c r="C236" t="s">
        <v>289</v>
      </c>
      <c r="D236" t="s">
        <v>79</v>
      </c>
      <c r="E236" s="1">
        <v>1283</v>
      </c>
      <c r="F236" s="2">
        <v>8.0000000000000004E-4</v>
      </c>
      <c r="G236" s="26">
        <f t="shared" si="3"/>
        <v>2.0341226855017231E-2</v>
      </c>
    </row>
    <row r="237" spans="1:7" x14ac:dyDescent="0.2">
      <c r="A237">
        <v>203</v>
      </c>
      <c r="B237">
        <v>40777</v>
      </c>
      <c r="C237" t="s">
        <v>290</v>
      </c>
      <c r="D237" t="s">
        <v>66</v>
      </c>
      <c r="E237" s="1">
        <v>1262</v>
      </c>
      <c r="F237" s="2">
        <v>8.0000000000000004E-4</v>
      </c>
      <c r="G237" s="26">
        <f t="shared" si="3"/>
        <v>2.0008283936891462E-2</v>
      </c>
    </row>
    <row r="238" spans="1:7" x14ac:dyDescent="0.2">
      <c r="A238">
        <v>204</v>
      </c>
      <c r="B238">
        <v>40007</v>
      </c>
      <c r="C238" t="s">
        <v>291</v>
      </c>
      <c r="D238" t="s">
        <v>66</v>
      </c>
      <c r="E238" s="1">
        <v>1259</v>
      </c>
      <c r="F238" s="2">
        <v>8.0000000000000004E-4</v>
      </c>
      <c r="G238" s="26">
        <f t="shared" si="3"/>
        <v>1.9960720662873497E-2</v>
      </c>
    </row>
    <row r="239" spans="1:7" x14ac:dyDescent="0.2">
      <c r="A239">
        <v>205</v>
      </c>
      <c r="B239">
        <v>43111</v>
      </c>
      <c r="C239" t="s">
        <v>292</v>
      </c>
      <c r="D239" t="s">
        <v>110</v>
      </c>
      <c r="E239" s="1">
        <v>1246</v>
      </c>
      <c r="F239" s="2">
        <v>8.0000000000000004E-4</v>
      </c>
      <c r="G239" s="26">
        <f t="shared" si="3"/>
        <v>1.9754613142128973E-2</v>
      </c>
    </row>
    <row r="240" spans="1:7" x14ac:dyDescent="0.2">
      <c r="A240">
        <v>206</v>
      </c>
      <c r="B240">
        <v>55321</v>
      </c>
      <c r="C240" t="s">
        <v>293</v>
      </c>
      <c r="D240" t="s">
        <v>60</v>
      </c>
      <c r="E240" s="1">
        <v>1235</v>
      </c>
      <c r="F240" s="2">
        <v>8.0000000000000004E-4</v>
      </c>
      <c r="G240" s="26">
        <f t="shared" si="3"/>
        <v>1.9580214470729759E-2</v>
      </c>
    </row>
    <row r="241" spans="1:7" x14ac:dyDescent="0.2">
      <c r="A241">
        <v>207</v>
      </c>
      <c r="B241">
        <v>43003</v>
      </c>
      <c r="C241" t="s">
        <v>294</v>
      </c>
      <c r="D241" t="s">
        <v>110</v>
      </c>
      <c r="E241" s="1">
        <v>1232</v>
      </c>
      <c r="F241" s="2">
        <v>8.0000000000000004E-4</v>
      </c>
      <c r="G241" s="26">
        <f t="shared" si="3"/>
        <v>1.9532651196711791E-2</v>
      </c>
    </row>
    <row r="242" spans="1:7" x14ac:dyDescent="0.2">
      <c r="A242">
        <v>208</v>
      </c>
      <c r="B242">
        <v>50300</v>
      </c>
      <c r="C242" t="s">
        <v>295</v>
      </c>
      <c r="D242" t="s">
        <v>93</v>
      </c>
      <c r="E242" s="1">
        <v>1225</v>
      </c>
      <c r="F242" s="2">
        <v>8.0000000000000004E-4</v>
      </c>
      <c r="G242" s="26">
        <f t="shared" si="3"/>
        <v>1.9421670224003203E-2</v>
      </c>
    </row>
    <row r="243" spans="1:7" x14ac:dyDescent="0.2">
      <c r="A243">
        <v>209</v>
      </c>
      <c r="B243">
        <v>55100</v>
      </c>
      <c r="C243" t="s">
        <v>296</v>
      </c>
      <c r="D243" t="s">
        <v>60</v>
      </c>
      <c r="E243" s="1">
        <v>1212</v>
      </c>
      <c r="F243" s="2">
        <v>8.0000000000000004E-4</v>
      </c>
      <c r="G243" s="26">
        <f t="shared" si="3"/>
        <v>1.9215562703258679E-2</v>
      </c>
    </row>
    <row r="244" spans="1:7" x14ac:dyDescent="0.2">
      <c r="A244">
        <v>210</v>
      </c>
      <c r="B244">
        <v>12121</v>
      </c>
      <c r="C244" t="s">
        <v>297</v>
      </c>
      <c r="D244" t="s">
        <v>49</v>
      </c>
      <c r="E244" s="1">
        <v>1210</v>
      </c>
      <c r="F244" s="2">
        <v>8.0000000000000004E-4</v>
      </c>
      <c r="G244" s="26">
        <f t="shared" si="3"/>
        <v>1.9183853853913368E-2</v>
      </c>
    </row>
    <row r="245" spans="1:7" x14ac:dyDescent="0.2">
      <c r="A245">
        <v>211</v>
      </c>
      <c r="B245">
        <v>70400</v>
      </c>
      <c r="C245" t="s">
        <v>298</v>
      </c>
      <c r="D245" t="s">
        <v>85</v>
      </c>
      <c r="E245" s="1">
        <v>1208</v>
      </c>
      <c r="F245" s="2">
        <v>8.0000000000000004E-4</v>
      </c>
      <c r="G245" s="26">
        <f t="shared" si="3"/>
        <v>1.9152145004568057E-2</v>
      </c>
    </row>
    <row r="246" spans="1:7" x14ac:dyDescent="0.2">
      <c r="A246">
        <v>212</v>
      </c>
      <c r="B246">
        <v>44747</v>
      </c>
      <c r="C246" t="s">
        <v>299</v>
      </c>
      <c r="D246" t="s">
        <v>99</v>
      </c>
      <c r="E246" s="1">
        <v>1194</v>
      </c>
      <c r="F246" s="2">
        <v>8.0000000000000004E-4</v>
      </c>
      <c r="G246" s="26">
        <f t="shared" si="3"/>
        <v>1.8930183059150878E-2</v>
      </c>
    </row>
    <row r="247" spans="1:7" x14ac:dyDescent="0.2">
      <c r="A247">
        <v>213</v>
      </c>
      <c r="B247">
        <v>44567</v>
      </c>
      <c r="C247" t="s">
        <v>300</v>
      </c>
      <c r="D247" t="s">
        <v>99</v>
      </c>
      <c r="E247" s="1">
        <v>1175</v>
      </c>
      <c r="F247" s="2">
        <v>8.0000000000000004E-4</v>
      </c>
      <c r="G247" s="26">
        <f t="shared" si="3"/>
        <v>1.862894899037042E-2</v>
      </c>
    </row>
    <row r="248" spans="1:7" x14ac:dyDescent="0.2">
      <c r="A248">
        <v>214</v>
      </c>
      <c r="B248">
        <v>30700</v>
      </c>
      <c r="C248" t="s">
        <v>301</v>
      </c>
      <c r="D248" t="s">
        <v>102</v>
      </c>
      <c r="E248" s="1">
        <v>1173</v>
      </c>
      <c r="F248" s="2">
        <v>8.0000000000000004E-4</v>
      </c>
      <c r="G248" s="26">
        <f t="shared" si="3"/>
        <v>1.8597240141025106E-2</v>
      </c>
    </row>
    <row r="249" spans="1:7" x14ac:dyDescent="0.2">
      <c r="A249">
        <v>215</v>
      </c>
      <c r="B249">
        <v>14444</v>
      </c>
      <c r="C249" t="s">
        <v>302</v>
      </c>
      <c r="D249" t="s">
        <v>76</v>
      </c>
      <c r="E249" s="1">
        <v>1164</v>
      </c>
      <c r="F249" s="2">
        <v>8.0000000000000004E-4</v>
      </c>
      <c r="G249" s="26">
        <f t="shared" si="3"/>
        <v>1.8454550318971207E-2</v>
      </c>
    </row>
    <row r="250" spans="1:7" x14ac:dyDescent="0.2">
      <c r="A250">
        <v>216</v>
      </c>
      <c r="B250">
        <v>18190</v>
      </c>
      <c r="C250" t="s">
        <v>303</v>
      </c>
      <c r="D250" t="s">
        <v>107</v>
      </c>
      <c r="E250" s="1">
        <v>1157</v>
      </c>
      <c r="F250" s="2">
        <v>8.0000000000000004E-4</v>
      </c>
      <c r="G250" s="26">
        <f t="shared" si="3"/>
        <v>1.8343569346262616E-2</v>
      </c>
    </row>
    <row r="251" spans="1:7" x14ac:dyDescent="0.2">
      <c r="A251">
        <v>217</v>
      </c>
      <c r="B251">
        <v>13111</v>
      </c>
      <c r="C251" t="s">
        <v>304</v>
      </c>
      <c r="D251" t="s">
        <v>57</v>
      </c>
      <c r="E251" s="1">
        <v>1147</v>
      </c>
      <c r="F251" s="2">
        <v>8.0000000000000004E-4</v>
      </c>
      <c r="G251" s="26">
        <f t="shared" si="3"/>
        <v>1.818502509953606E-2</v>
      </c>
    </row>
    <row r="252" spans="1:7" x14ac:dyDescent="0.2">
      <c r="A252">
        <v>218</v>
      </c>
      <c r="B252">
        <v>15400</v>
      </c>
      <c r="C252" t="s">
        <v>305</v>
      </c>
      <c r="D252" t="s">
        <v>52</v>
      </c>
      <c r="E252" s="1">
        <v>1141</v>
      </c>
      <c r="F252" s="2">
        <v>8.0000000000000004E-4</v>
      </c>
      <c r="G252" s="26">
        <f t="shared" si="3"/>
        <v>1.8089898551500127E-2</v>
      </c>
    </row>
    <row r="253" spans="1:7" x14ac:dyDescent="0.2">
      <c r="A253">
        <v>219</v>
      </c>
      <c r="B253">
        <v>18012</v>
      </c>
      <c r="C253" t="s">
        <v>306</v>
      </c>
      <c r="D253" t="s">
        <v>107</v>
      </c>
      <c r="E253" s="1">
        <v>1139</v>
      </c>
      <c r="F253" s="2">
        <v>8.0000000000000004E-4</v>
      </c>
      <c r="G253" s="26">
        <f t="shared" si="3"/>
        <v>1.8058189702154816E-2</v>
      </c>
    </row>
    <row r="254" spans="1:7" x14ac:dyDescent="0.2">
      <c r="A254">
        <v>220</v>
      </c>
      <c r="B254">
        <v>20111</v>
      </c>
      <c r="C254" t="s">
        <v>307</v>
      </c>
      <c r="D254" t="s">
        <v>79</v>
      </c>
      <c r="E254" s="1">
        <v>1127</v>
      </c>
      <c r="F254" s="2">
        <v>6.9999999999999999E-4</v>
      </c>
      <c r="G254" s="26">
        <f t="shared" si="3"/>
        <v>1.7867936606082945E-2</v>
      </c>
    </row>
    <row r="255" spans="1:7" x14ac:dyDescent="0.2">
      <c r="A255">
        <v>221</v>
      </c>
      <c r="B255">
        <v>11113</v>
      </c>
      <c r="C255" t="s">
        <v>308</v>
      </c>
      <c r="D255" t="s">
        <v>96</v>
      </c>
      <c r="E255" s="1">
        <v>1118</v>
      </c>
      <c r="F255" s="2">
        <v>6.9999999999999999E-4</v>
      </c>
      <c r="G255" s="26">
        <f t="shared" si="3"/>
        <v>1.7725246784029047E-2</v>
      </c>
    </row>
    <row r="256" spans="1:7" x14ac:dyDescent="0.2">
      <c r="A256">
        <v>222</v>
      </c>
      <c r="B256">
        <v>40888</v>
      </c>
      <c r="C256" t="s">
        <v>309</v>
      </c>
      <c r="D256" t="s">
        <v>66</v>
      </c>
      <c r="E256" s="1">
        <v>1104</v>
      </c>
      <c r="F256" s="2">
        <v>6.9999999999999999E-4</v>
      </c>
      <c r="G256" s="26">
        <f t="shared" si="3"/>
        <v>1.7503284838611865E-2</v>
      </c>
    </row>
    <row r="257" spans="1:7" x14ac:dyDescent="0.2">
      <c r="A257">
        <v>223</v>
      </c>
      <c r="B257">
        <v>77543</v>
      </c>
      <c r="C257" t="s">
        <v>310</v>
      </c>
      <c r="D257" t="s">
        <v>140</v>
      </c>
      <c r="E257" s="1">
        <v>1096</v>
      </c>
      <c r="F257" s="2">
        <v>6.9999999999999999E-4</v>
      </c>
      <c r="G257" s="26">
        <f t="shared" si="3"/>
        <v>1.737644944123062E-2</v>
      </c>
    </row>
    <row r="258" spans="1:7" x14ac:dyDescent="0.2">
      <c r="A258">
        <v>224</v>
      </c>
      <c r="B258">
        <v>10190</v>
      </c>
      <c r="C258" t="s">
        <v>311</v>
      </c>
      <c r="D258" t="s">
        <v>43</v>
      </c>
      <c r="E258" s="1">
        <v>1092</v>
      </c>
      <c r="F258" s="2">
        <v>6.9999999999999999E-4</v>
      </c>
      <c r="G258" s="26">
        <f t="shared" si="3"/>
        <v>1.7313031742539998E-2</v>
      </c>
    </row>
    <row r="259" spans="1:7" x14ac:dyDescent="0.2">
      <c r="A259">
        <v>225</v>
      </c>
      <c r="B259">
        <v>10101</v>
      </c>
      <c r="C259" t="s">
        <v>312</v>
      </c>
      <c r="D259" t="s">
        <v>43</v>
      </c>
      <c r="E259" s="1">
        <v>1091</v>
      </c>
      <c r="F259" s="2">
        <v>6.9999999999999999E-4</v>
      </c>
      <c r="G259" s="26">
        <f t="shared" si="3"/>
        <v>1.729717731786734E-2</v>
      </c>
    </row>
    <row r="260" spans="1:7" x14ac:dyDescent="0.2">
      <c r="A260">
        <v>226</v>
      </c>
      <c r="B260">
        <v>19000</v>
      </c>
      <c r="C260" t="s">
        <v>313</v>
      </c>
      <c r="D260" t="s">
        <v>73</v>
      </c>
      <c r="E260" s="1">
        <v>1089</v>
      </c>
      <c r="F260" s="2">
        <v>6.9999999999999999E-4</v>
      </c>
      <c r="G260" s="26">
        <f t="shared" si="3"/>
        <v>1.7265468468522029E-2</v>
      </c>
    </row>
    <row r="261" spans="1:7" x14ac:dyDescent="0.2">
      <c r="A261">
        <v>227</v>
      </c>
      <c r="B261">
        <v>31719</v>
      </c>
      <c r="C261" t="s">
        <v>314</v>
      </c>
      <c r="D261" t="s">
        <v>90</v>
      </c>
      <c r="E261" s="1">
        <v>1087</v>
      </c>
      <c r="F261" s="2">
        <v>6.9999999999999999E-4</v>
      </c>
      <c r="G261" s="26">
        <f t="shared" si="3"/>
        <v>1.7233759619176718E-2</v>
      </c>
    </row>
    <row r="262" spans="1:7" x14ac:dyDescent="0.2">
      <c r="A262">
        <v>228</v>
      </c>
      <c r="B262">
        <v>11101</v>
      </c>
      <c r="C262" t="s">
        <v>315</v>
      </c>
      <c r="D262" t="s">
        <v>96</v>
      </c>
      <c r="E262" s="1">
        <v>1084</v>
      </c>
      <c r="F262" s="2">
        <v>6.9999999999999999E-4</v>
      </c>
      <c r="G262" s="26">
        <f t="shared" si="3"/>
        <v>1.7186196345158753E-2</v>
      </c>
    </row>
    <row r="263" spans="1:7" x14ac:dyDescent="0.2">
      <c r="A263">
        <v>229</v>
      </c>
      <c r="B263">
        <v>30555</v>
      </c>
      <c r="C263" t="s">
        <v>316</v>
      </c>
      <c r="D263" t="s">
        <v>102</v>
      </c>
      <c r="E263" s="1">
        <v>1072</v>
      </c>
      <c r="F263" s="2">
        <v>6.9999999999999999E-4</v>
      </c>
      <c r="G263" s="26">
        <f t="shared" si="3"/>
        <v>1.6995943249086883E-2</v>
      </c>
    </row>
    <row r="264" spans="1:7" x14ac:dyDescent="0.2">
      <c r="A264">
        <v>230</v>
      </c>
      <c r="B264">
        <v>12036</v>
      </c>
      <c r="C264" t="s">
        <v>317</v>
      </c>
      <c r="D264" t="s">
        <v>49</v>
      </c>
      <c r="E264" s="1">
        <v>1054</v>
      </c>
      <c r="F264" s="2">
        <v>6.9999999999999999E-4</v>
      </c>
      <c r="G264" s="26">
        <f t="shared" si="3"/>
        <v>1.6710563604979082E-2</v>
      </c>
    </row>
    <row r="265" spans="1:7" x14ac:dyDescent="0.2">
      <c r="A265">
        <v>231</v>
      </c>
      <c r="B265">
        <v>12000</v>
      </c>
      <c r="C265" t="s">
        <v>318</v>
      </c>
      <c r="D265" t="s">
        <v>49</v>
      </c>
      <c r="E265" s="1">
        <v>1036</v>
      </c>
      <c r="F265" s="2">
        <v>6.9999999999999999E-4</v>
      </c>
      <c r="G265" s="26">
        <f t="shared" si="3"/>
        <v>1.6425183960871281E-2</v>
      </c>
    </row>
    <row r="266" spans="1:7" x14ac:dyDescent="0.2">
      <c r="A266">
        <v>232</v>
      </c>
      <c r="B266">
        <v>31111</v>
      </c>
      <c r="C266" t="s">
        <v>319</v>
      </c>
      <c r="D266" t="s">
        <v>90</v>
      </c>
      <c r="E266" s="1">
        <v>1033</v>
      </c>
      <c r="F266" s="2">
        <v>6.9999999999999999E-4</v>
      </c>
      <c r="G266" s="26">
        <f t="shared" si="3"/>
        <v>1.6377620686853313E-2</v>
      </c>
    </row>
    <row r="267" spans="1:7" x14ac:dyDescent="0.2">
      <c r="A267">
        <v>233</v>
      </c>
      <c r="B267">
        <v>65333</v>
      </c>
      <c r="C267" t="s">
        <v>320</v>
      </c>
      <c r="D267" t="s">
        <v>193</v>
      </c>
      <c r="E267" s="1">
        <v>1025</v>
      </c>
      <c r="F267" s="2">
        <v>6.9999999999999999E-4</v>
      </c>
      <c r="G267" s="26">
        <f t="shared" si="3"/>
        <v>1.6250785289472068E-2</v>
      </c>
    </row>
    <row r="268" spans="1:7" x14ac:dyDescent="0.2">
      <c r="A268">
        <v>234</v>
      </c>
      <c r="B268">
        <v>40140</v>
      </c>
      <c r="C268" t="s">
        <v>321</v>
      </c>
      <c r="D268" t="s">
        <v>66</v>
      </c>
      <c r="E268" s="1">
        <v>1013</v>
      </c>
      <c r="F268" s="2">
        <v>6.9999999999999999E-4</v>
      </c>
      <c r="G268" s="26">
        <f t="shared" si="3"/>
        <v>1.6060532193400201E-2</v>
      </c>
    </row>
    <row r="269" spans="1:7" x14ac:dyDescent="0.2">
      <c r="A269">
        <v>235</v>
      </c>
      <c r="B269">
        <v>44193</v>
      </c>
      <c r="C269" t="s">
        <v>322</v>
      </c>
      <c r="D269" t="s">
        <v>99</v>
      </c>
      <c r="E269" s="1">
        <v>1009</v>
      </c>
      <c r="F269" s="2">
        <v>6.9999999999999999E-4</v>
      </c>
      <c r="G269" s="26">
        <f t="shared" si="3"/>
        <v>1.5997114494709575E-2</v>
      </c>
    </row>
    <row r="270" spans="1:7" x14ac:dyDescent="0.2">
      <c r="A270">
        <v>236</v>
      </c>
      <c r="B270">
        <v>36456</v>
      </c>
      <c r="C270" t="s">
        <v>323</v>
      </c>
      <c r="D270" t="s">
        <v>82</v>
      </c>
      <c r="E270" s="1">
        <v>1000</v>
      </c>
      <c r="F270" s="2">
        <v>6.9999999999999999E-4</v>
      </c>
      <c r="G270" s="26">
        <f t="shared" si="3"/>
        <v>1.5854424672655677E-2</v>
      </c>
    </row>
    <row r="271" spans="1:7" x14ac:dyDescent="0.2">
      <c r="A271">
        <v>237</v>
      </c>
      <c r="B271">
        <v>70999</v>
      </c>
      <c r="C271" t="s">
        <v>324</v>
      </c>
      <c r="D271" t="s">
        <v>85</v>
      </c>
      <c r="E271">
        <v>983</v>
      </c>
      <c r="F271" s="2">
        <v>5.9999999999999995E-4</v>
      </c>
      <c r="G271" s="26">
        <f t="shared" si="3"/>
        <v>1.558489945322053E-2</v>
      </c>
    </row>
    <row r="272" spans="1:7" x14ac:dyDescent="0.2">
      <c r="A272">
        <v>238</v>
      </c>
      <c r="B272">
        <v>10122</v>
      </c>
      <c r="C272" t="s">
        <v>325</v>
      </c>
      <c r="D272" t="s">
        <v>43</v>
      </c>
      <c r="E272">
        <v>974</v>
      </c>
      <c r="F272" s="2">
        <v>5.9999999999999995E-4</v>
      </c>
      <c r="G272" s="26">
        <f t="shared" si="3"/>
        <v>1.5442209631166628E-2</v>
      </c>
    </row>
    <row r="273" spans="1:7" x14ac:dyDescent="0.2">
      <c r="A273">
        <v>239</v>
      </c>
      <c r="B273">
        <v>20220</v>
      </c>
      <c r="C273" t="s">
        <v>326</v>
      </c>
      <c r="D273" t="s">
        <v>79</v>
      </c>
      <c r="E273">
        <v>953</v>
      </c>
      <c r="F273" s="2">
        <v>5.9999999999999995E-4</v>
      </c>
      <c r="G273" s="26">
        <f t="shared" si="3"/>
        <v>1.5109266713040859E-2</v>
      </c>
    </row>
    <row r="274" spans="1:7" x14ac:dyDescent="0.2">
      <c r="A274">
        <v>240</v>
      </c>
      <c r="B274">
        <v>11133</v>
      </c>
      <c r="C274" t="s">
        <v>327</v>
      </c>
      <c r="D274" t="s">
        <v>96</v>
      </c>
      <c r="E274">
        <v>945</v>
      </c>
      <c r="F274" s="2">
        <v>5.9999999999999995E-4</v>
      </c>
      <c r="G274" s="26">
        <f t="shared" si="3"/>
        <v>1.4982431315659614E-2</v>
      </c>
    </row>
    <row r="275" spans="1:7" x14ac:dyDescent="0.2">
      <c r="A275">
        <v>241</v>
      </c>
      <c r="B275">
        <v>10007</v>
      </c>
      <c r="C275" t="s">
        <v>328</v>
      </c>
      <c r="D275" t="s">
        <v>43</v>
      </c>
      <c r="E275">
        <v>943</v>
      </c>
      <c r="F275" s="2">
        <v>5.9999999999999995E-4</v>
      </c>
      <c r="G275" s="26">
        <f t="shared" si="3"/>
        <v>1.4950722466314303E-2</v>
      </c>
    </row>
    <row r="276" spans="1:7" x14ac:dyDescent="0.2">
      <c r="A276">
        <v>242</v>
      </c>
      <c r="B276">
        <v>40017</v>
      </c>
      <c r="C276" t="s">
        <v>329</v>
      </c>
      <c r="D276" t="s">
        <v>66</v>
      </c>
      <c r="E276">
        <v>934</v>
      </c>
      <c r="F276" s="2">
        <v>5.9999999999999995E-4</v>
      </c>
      <c r="G276" s="26">
        <f t="shared" si="3"/>
        <v>1.4808032644260401E-2</v>
      </c>
    </row>
    <row r="277" spans="1:7" x14ac:dyDescent="0.2">
      <c r="A277">
        <v>243</v>
      </c>
      <c r="B277">
        <v>44111</v>
      </c>
      <c r="C277" t="s">
        <v>330</v>
      </c>
      <c r="D277" t="s">
        <v>99</v>
      </c>
      <c r="E277">
        <v>921</v>
      </c>
      <c r="F277" s="2">
        <v>5.9999999999999995E-4</v>
      </c>
      <c r="G277" s="26">
        <f t="shared" si="3"/>
        <v>1.4601925123515878E-2</v>
      </c>
    </row>
    <row r="278" spans="1:7" x14ac:dyDescent="0.2">
      <c r="A278">
        <v>244</v>
      </c>
      <c r="B278">
        <v>31999</v>
      </c>
      <c r="C278" t="s">
        <v>331</v>
      </c>
      <c r="D278" t="s">
        <v>90</v>
      </c>
      <c r="E278">
        <v>919</v>
      </c>
      <c r="F278" s="2">
        <v>5.9999999999999995E-4</v>
      </c>
      <c r="G278" s="26">
        <f t="shared" si="3"/>
        <v>1.4570216274170565E-2</v>
      </c>
    </row>
    <row r="279" spans="1:7" x14ac:dyDescent="0.2">
      <c r="A279">
        <v>245</v>
      </c>
      <c r="B279">
        <v>10500</v>
      </c>
      <c r="C279" t="s">
        <v>332</v>
      </c>
      <c r="D279" t="s">
        <v>43</v>
      </c>
      <c r="E279">
        <v>916</v>
      </c>
      <c r="F279" s="2">
        <v>5.9999999999999995E-4</v>
      </c>
      <c r="G279" s="26">
        <f t="shared" si="3"/>
        <v>1.4522653000152598E-2</v>
      </c>
    </row>
    <row r="280" spans="1:7" x14ac:dyDescent="0.2">
      <c r="A280">
        <v>246</v>
      </c>
      <c r="B280">
        <v>13021</v>
      </c>
      <c r="C280" t="s">
        <v>333</v>
      </c>
      <c r="D280" t="s">
        <v>57</v>
      </c>
      <c r="E280">
        <v>912</v>
      </c>
      <c r="F280" s="2">
        <v>5.9999999999999995E-4</v>
      </c>
      <c r="G280" s="26">
        <f t="shared" si="3"/>
        <v>1.4459235301461976E-2</v>
      </c>
    </row>
    <row r="281" spans="1:7" x14ac:dyDescent="0.2">
      <c r="A281">
        <v>247</v>
      </c>
      <c r="B281">
        <v>44017</v>
      </c>
      <c r="C281" t="s">
        <v>334</v>
      </c>
      <c r="D281" t="s">
        <v>99</v>
      </c>
      <c r="E281">
        <v>906</v>
      </c>
      <c r="F281" s="2">
        <v>5.9999999999999995E-4</v>
      </c>
      <c r="G281" s="26">
        <f t="shared" si="3"/>
        <v>1.4364108753426042E-2</v>
      </c>
    </row>
    <row r="282" spans="1:7" x14ac:dyDescent="0.2">
      <c r="A282">
        <v>248</v>
      </c>
      <c r="B282">
        <v>36026</v>
      </c>
      <c r="C282" t="s">
        <v>335</v>
      </c>
      <c r="D282" t="s">
        <v>82</v>
      </c>
      <c r="E282">
        <v>902</v>
      </c>
      <c r="F282" s="2">
        <v>5.9999999999999995E-4</v>
      </c>
      <c r="G282" s="26">
        <f t="shared" si="3"/>
        <v>1.430069105473542E-2</v>
      </c>
    </row>
    <row r="283" spans="1:7" x14ac:dyDescent="0.2">
      <c r="A283">
        <v>249</v>
      </c>
      <c r="B283">
        <v>70777</v>
      </c>
      <c r="C283" t="s">
        <v>336</v>
      </c>
      <c r="D283" t="s">
        <v>85</v>
      </c>
      <c r="E283">
        <v>894</v>
      </c>
      <c r="F283" s="2">
        <v>5.9999999999999995E-4</v>
      </c>
      <c r="G283" s="26">
        <f t="shared" si="3"/>
        <v>1.4173855657354174E-2</v>
      </c>
    </row>
    <row r="284" spans="1:7" x14ac:dyDescent="0.2">
      <c r="A284">
        <v>250</v>
      </c>
      <c r="B284">
        <v>10321</v>
      </c>
      <c r="C284" t="s">
        <v>337</v>
      </c>
      <c r="D284" t="s">
        <v>43</v>
      </c>
      <c r="E284">
        <v>893</v>
      </c>
      <c r="F284" s="2">
        <v>5.9999999999999995E-4</v>
      </c>
      <c r="G284" s="26">
        <f t="shared" si="3"/>
        <v>1.4158001232681518E-2</v>
      </c>
    </row>
    <row r="285" spans="1:7" x14ac:dyDescent="0.2">
      <c r="A285">
        <v>251</v>
      </c>
      <c r="B285">
        <v>19121</v>
      </c>
      <c r="C285" t="s">
        <v>338</v>
      </c>
      <c r="D285" t="s">
        <v>73</v>
      </c>
      <c r="E285">
        <v>893</v>
      </c>
      <c r="F285" s="2">
        <v>5.9999999999999995E-4</v>
      </c>
      <c r="G285" s="26">
        <f t="shared" si="3"/>
        <v>1.4158001232681518E-2</v>
      </c>
    </row>
    <row r="286" spans="1:7" x14ac:dyDescent="0.2">
      <c r="A286">
        <v>252</v>
      </c>
      <c r="B286">
        <v>36222</v>
      </c>
      <c r="C286" t="s">
        <v>339</v>
      </c>
      <c r="D286" t="s">
        <v>82</v>
      </c>
      <c r="E286">
        <v>889</v>
      </c>
      <c r="F286" s="2">
        <v>5.9999999999999995E-4</v>
      </c>
      <c r="G286" s="26">
        <f t="shared" si="3"/>
        <v>1.4094583533990896E-2</v>
      </c>
    </row>
    <row r="287" spans="1:7" x14ac:dyDescent="0.2">
      <c r="A287">
        <v>253</v>
      </c>
      <c r="B287">
        <v>30800</v>
      </c>
      <c r="C287" t="s">
        <v>340</v>
      </c>
      <c r="D287" t="s">
        <v>102</v>
      </c>
      <c r="E287">
        <v>887</v>
      </c>
      <c r="F287" s="2">
        <v>5.9999999999999995E-4</v>
      </c>
      <c r="G287" s="26">
        <f t="shared" si="3"/>
        <v>1.4062874684645585E-2</v>
      </c>
    </row>
    <row r="288" spans="1:7" x14ac:dyDescent="0.2">
      <c r="A288">
        <v>254</v>
      </c>
      <c r="B288">
        <v>13000</v>
      </c>
      <c r="C288" t="s">
        <v>341</v>
      </c>
      <c r="D288" t="s">
        <v>57</v>
      </c>
      <c r="E288">
        <v>885</v>
      </c>
      <c r="F288" s="2">
        <v>5.9999999999999995E-4</v>
      </c>
      <c r="G288" s="26">
        <f t="shared" si="3"/>
        <v>1.4031165835300273E-2</v>
      </c>
    </row>
    <row r="289" spans="1:7" x14ac:dyDescent="0.2">
      <c r="A289">
        <v>255</v>
      </c>
      <c r="B289">
        <v>15789</v>
      </c>
      <c r="C289" t="s">
        <v>342</v>
      </c>
      <c r="D289" t="s">
        <v>52</v>
      </c>
      <c r="E289">
        <v>879</v>
      </c>
      <c r="F289" s="2">
        <v>5.9999999999999995E-4</v>
      </c>
      <c r="G289" s="26">
        <f t="shared" si="3"/>
        <v>1.3936039287264338E-2</v>
      </c>
    </row>
    <row r="290" spans="1:7" x14ac:dyDescent="0.2">
      <c r="A290">
        <v>256</v>
      </c>
      <c r="B290">
        <v>90500</v>
      </c>
      <c r="C290" t="s">
        <v>343</v>
      </c>
      <c r="D290" t="s">
        <v>46</v>
      </c>
      <c r="E290">
        <v>870</v>
      </c>
      <c r="F290" s="2">
        <v>5.9999999999999995E-4</v>
      </c>
      <c r="G290" s="26">
        <f t="shared" si="3"/>
        <v>1.3793349465210438E-2</v>
      </c>
    </row>
    <row r="291" spans="1:7" x14ac:dyDescent="0.2">
      <c r="A291">
        <v>257</v>
      </c>
      <c r="B291">
        <v>90033</v>
      </c>
      <c r="C291" t="s">
        <v>344</v>
      </c>
      <c r="D291" t="s">
        <v>46</v>
      </c>
      <c r="E291">
        <v>866</v>
      </c>
      <c r="F291" s="2">
        <v>5.9999999999999995E-4</v>
      </c>
      <c r="G291" s="26">
        <f t="shared" si="3"/>
        <v>1.3729931766519815E-2</v>
      </c>
    </row>
    <row r="292" spans="1:7" x14ac:dyDescent="0.2">
      <c r="A292">
        <v>258</v>
      </c>
      <c r="B292">
        <v>31333</v>
      </c>
      <c r="C292" t="s">
        <v>345</v>
      </c>
      <c r="D292" t="s">
        <v>90</v>
      </c>
      <c r="E292">
        <v>865</v>
      </c>
      <c r="F292" s="2">
        <v>5.9999999999999995E-4</v>
      </c>
      <c r="G292" s="26">
        <f t="shared" ref="G292:G355" si="4">E292/$C$26</f>
        <v>1.371407734184716E-2</v>
      </c>
    </row>
    <row r="293" spans="1:7" x14ac:dyDescent="0.2">
      <c r="A293">
        <v>259</v>
      </c>
      <c r="B293">
        <v>22552</v>
      </c>
      <c r="C293" t="s">
        <v>346</v>
      </c>
      <c r="D293" t="s">
        <v>63</v>
      </c>
      <c r="E293">
        <v>863</v>
      </c>
      <c r="F293" s="2">
        <v>5.9999999999999995E-4</v>
      </c>
      <c r="G293" s="26">
        <f t="shared" si="4"/>
        <v>1.3682368492501849E-2</v>
      </c>
    </row>
    <row r="294" spans="1:7" x14ac:dyDescent="0.2">
      <c r="A294">
        <v>260</v>
      </c>
      <c r="B294">
        <v>15007</v>
      </c>
      <c r="C294" t="s">
        <v>347</v>
      </c>
      <c r="D294" t="s">
        <v>52</v>
      </c>
      <c r="E294">
        <v>860</v>
      </c>
      <c r="F294" s="2">
        <v>5.9999999999999995E-4</v>
      </c>
      <c r="G294" s="26">
        <f t="shared" si="4"/>
        <v>1.3634805218483882E-2</v>
      </c>
    </row>
    <row r="295" spans="1:7" x14ac:dyDescent="0.2">
      <c r="A295">
        <v>261</v>
      </c>
      <c r="B295">
        <v>50111</v>
      </c>
      <c r="C295" t="s">
        <v>348</v>
      </c>
      <c r="D295" t="s">
        <v>93</v>
      </c>
      <c r="E295">
        <v>852</v>
      </c>
      <c r="F295" s="2">
        <v>5.9999999999999995E-4</v>
      </c>
      <c r="G295" s="26">
        <f t="shared" si="4"/>
        <v>1.3507969821102635E-2</v>
      </c>
    </row>
    <row r="296" spans="1:7" x14ac:dyDescent="0.2">
      <c r="A296">
        <v>262</v>
      </c>
      <c r="B296">
        <v>13999</v>
      </c>
      <c r="C296" t="s">
        <v>349</v>
      </c>
      <c r="D296" t="s">
        <v>57</v>
      </c>
      <c r="E296">
        <v>852</v>
      </c>
      <c r="F296" s="2">
        <v>5.9999999999999995E-4</v>
      </c>
      <c r="G296" s="26">
        <f t="shared" si="4"/>
        <v>1.3507969821102635E-2</v>
      </c>
    </row>
    <row r="297" spans="1:7" x14ac:dyDescent="0.2">
      <c r="A297">
        <v>263</v>
      </c>
      <c r="B297">
        <v>30303</v>
      </c>
      <c r="C297" t="s">
        <v>350</v>
      </c>
      <c r="D297" t="s">
        <v>102</v>
      </c>
      <c r="E297">
        <v>850</v>
      </c>
      <c r="F297" s="2">
        <v>5.9999999999999995E-4</v>
      </c>
      <c r="G297" s="26">
        <f t="shared" si="4"/>
        <v>1.3476260971757324E-2</v>
      </c>
    </row>
    <row r="298" spans="1:7" x14ac:dyDescent="0.2">
      <c r="A298">
        <v>264</v>
      </c>
      <c r="B298">
        <v>50500</v>
      </c>
      <c r="C298" t="s">
        <v>351</v>
      </c>
      <c r="D298" t="s">
        <v>93</v>
      </c>
      <c r="E298">
        <v>836</v>
      </c>
      <c r="F298" s="2">
        <v>5.9999999999999995E-4</v>
      </c>
      <c r="G298" s="26">
        <f t="shared" si="4"/>
        <v>1.3254299026340144E-2</v>
      </c>
    </row>
    <row r="299" spans="1:7" x14ac:dyDescent="0.2">
      <c r="A299">
        <v>265</v>
      </c>
      <c r="B299">
        <v>50005</v>
      </c>
      <c r="C299" t="s">
        <v>352</v>
      </c>
      <c r="D299" t="s">
        <v>93</v>
      </c>
      <c r="E299">
        <v>830</v>
      </c>
      <c r="F299" s="2">
        <v>5.0000000000000001E-4</v>
      </c>
      <c r="G299" s="26">
        <f t="shared" si="4"/>
        <v>1.3159172478304211E-2</v>
      </c>
    </row>
    <row r="300" spans="1:7" x14ac:dyDescent="0.2">
      <c r="A300">
        <v>266</v>
      </c>
      <c r="B300">
        <v>18222</v>
      </c>
      <c r="C300" t="s">
        <v>353</v>
      </c>
      <c r="D300" t="s">
        <v>107</v>
      </c>
      <c r="E300">
        <v>827</v>
      </c>
      <c r="F300" s="2">
        <v>5.0000000000000001E-4</v>
      </c>
      <c r="G300" s="26">
        <f t="shared" si="4"/>
        <v>1.3111609204286244E-2</v>
      </c>
    </row>
    <row r="301" spans="1:7" x14ac:dyDescent="0.2">
      <c r="A301">
        <v>267</v>
      </c>
      <c r="B301">
        <v>30007</v>
      </c>
      <c r="C301" t="s">
        <v>354</v>
      </c>
      <c r="D301" t="s">
        <v>102</v>
      </c>
      <c r="E301">
        <v>814</v>
      </c>
      <c r="F301" s="2">
        <v>5.0000000000000001E-4</v>
      </c>
      <c r="G301" s="26">
        <f t="shared" si="4"/>
        <v>1.290550168354172E-2</v>
      </c>
    </row>
    <row r="302" spans="1:7" x14ac:dyDescent="0.2">
      <c r="A302">
        <v>268</v>
      </c>
      <c r="B302">
        <v>11543</v>
      </c>
      <c r="C302" t="s">
        <v>355</v>
      </c>
      <c r="D302" t="s">
        <v>96</v>
      </c>
      <c r="E302">
        <v>810</v>
      </c>
      <c r="F302" s="2">
        <v>5.0000000000000001E-4</v>
      </c>
      <c r="G302" s="26">
        <f t="shared" si="4"/>
        <v>1.2842083984851097E-2</v>
      </c>
    </row>
    <row r="303" spans="1:7" x14ac:dyDescent="0.2">
      <c r="A303">
        <v>269</v>
      </c>
      <c r="B303">
        <v>20040</v>
      </c>
      <c r="C303" t="s">
        <v>356</v>
      </c>
      <c r="D303" t="s">
        <v>79</v>
      </c>
      <c r="E303">
        <v>807</v>
      </c>
      <c r="F303" s="2">
        <v>5.0000000000000001E-4</v>
      </c>
      <c r="G303" s="26">
        <f t="shared" si="4"/>
        <v>1.279452071083313E-2</v>
      </c>
    </row>
    <row r="304" spans="1:7" x14ac:dyDescent="0.2">
      <c r="A304">
        <v>270</v>
      </c>
      <c r="B304">
        <v>19999</v>
      </c>
      <c r="C304" t="s">
        <v>357</v>
      </c>
      <c r="D304" t="s">
        <v>73</v>
      </c>
      <c r="E304">
        <v>802</v>
      </c>
      <c r="F304" s="2">
        <v>5.0000000000000001E-4</v>
      </c>
      <c r="G304" s="26">
        <f t="shared" si="4"/>
        <v>1.2715248587469852E-2</v>
      </c>
    </row>
    <row r="305" spans="1:7" x14ac:dyDescent="0.2">
      <c r="A305">
        <v>271</v>
      </c>
      <c r="B305">
        <v>22227</v>
      </c>
      <c r="C305" t="s">
        <v>358</v>
      </c>
      <c r="D305" t="s">
        <v>63</v>
      </c>
      <c r="E305">
        <v>802</v>
      </c>
      <c r="F305" s="2">
        <v>5.0000000000000001E-4</v>
      </c>
      <c r="G305" s="26">
        <f t="shared" si="4"/>
        <v>1.2715248587469852E-2</v>
      </c>
    </row>
    <row r="306" spans="1:7" x14ac:dyDescent="0.2">
      <c r="A306">
        <v>272</v>
      </c>
      <c r="B306">
        <v>12192</v>
      </c>
      <c r="C306" t="s">
        <v>359</v>
      </c>
      <c r="D306" t="s">
        <v>49</v>
      </c>
      <c r="E306">
        <v>801</v>
      </c>
      <c r="F306" s="2">
        <v>5.0000000000000001E-4</v>
      </c>
      <c r="G306" s="26">
        <f t="shared" si="4"/>
        <v>1.2699394162797197E-2</v>
      </c>
    </row>
    <row r="307" spans="1:7" x14ac:dyDescent="0.2">
      <c r="A307">
        <v>273</v>
      </c>
      <c r="B307">
        <v>14001</v>
      </c>
      <c r="C307" t="s">
        <v>360</v>
      </c>
      <c r="D307" t="s">
        <v>76</v>
      </c>
      <c r="E307">
        <v>797</v>
      </c>
      <c r="F307" s="2">
        <v>5.0000000000000001E-4</v>
      </c>
      <c r="G307" s="26">
        <f t="shared" si="4"/>
        <v>1.2635976464106573E-2</v>
      </c>
    </row>
    <row r="308" spans="1:7" x14ac:dyDescent="0.2">
      <c r="A308">
        <v>274</v>
      </c>
      <c r="B308">
        <v>77192</v>
      </c>
      <c r="C308" t="s">
        <v>361</v>
      </c>
      <c r="D308" t="s">
        <v>140</v>
      </c>
      <c r="E308">
        <v>796</v>
      </c>
      <c r="F308" s="2">
        <v>5.0000000000000001E-4</v>
      </c>
      <c r="G308" s="26">
        <f t="shared" si="4"/>
        <v>1.2620122039433917E-2</v>
      </c>
    </row>
    <row r="309" spans="1:7" x14ac:dyDescent="0.2">
      <c r="A309">
        <v>275</v>
      </c>
      <c r="B309">
        <v>20200</v>
      </c>
      <c r="C309" t="s">
        <v>362</v>
      </c>
      <c r="D309" t="s">
        <v>79</v>
      </c>
      <c r="E309">
        <v>790</v>
      </c>
      <c r="F309" s="2">
        <v>5.0000000000000001E-4</v>
      </c>
      <c r="G309" s="26">
        <f t="shared" si="4"/>
        <v>1.2524995491397984E-2</v>
      </c>
    </row>
    <row r="310" spans="1:7" x14ac:dyDescent="0.2">
      <c r="A310">
        <v>276</v>
      </c>
      <c r="B310">
        <v>20100</v>
      </c>
      <c r="C310" t="s">
        <v>363</v>
      </c>
      <c r="D310" t="s">
        <v>79</v>
      </c>
      <c r="E310">
        <v>784</v>
      </c>
      <c r="F310" s="2">
        <v>5.0000000000000001E-4</v>
      </c>
      <c r="G310" s="26">
        <f t="shared" si="4"/>
        <v>1.242986894336205E-2</v>
      </c>
    </row>
    <row r="311" spans="1:7" x14ac:dyDescent="0.2">
      <c r="A311">
        <v>277</v>
      </c>
      <c r="B311">
        <v>30061</v>
      </c>
      <c r="C311" t="s">
        <v>364</v>
      </c>
      <c r="D311" t="s">
        <v>102</v>
      </c>
      <c r="E311">
        <v>783</v>
      </c>
      <c r="F311" s="2">
        <v>5.0000000000000001E-4</v>
      </c>
      <c r="G311" s="26">
        <f t="shared" si="4"/>
        <v>1.2414014518689395E-2</v>
      </c>
    </row>
    <row r="312" spans="1:7" x14ac:dyDescent="0.2">
      <c r="A312">
        <v>278</v>
      </c>
      <c r="B312">
        <v>30600</v>
      </c>
      <c r="C312" t="s">
        <v>365</v>
      </c>
      <c r="D312" t="s">
        <v>102</v>
      </c>
      <c r="E312">
        <v>783</v>
      </c>
      <c r="F312" s="2">
        <v>5.0000000000000001E-4</v>
      </c>
      <c r="G312" s="26">
        <f t="shared" si="4"/>
        <v>1.2414014518689395E-2</v>
      </c>
    </row>
    <row r="313" spans="1:7" x14ac:dyDescent="0.2">
      <c r="A313">
        <v>279</v>
      </c>
      <c r="B313">
        <v>70789</v>
      </c>
      <c r="C313" t="s">
        <v>366</v>
      </c>
      <c r="D313" t="s">
        <v>85</v>
      </c>
      <c r="E313">
        <v>782</v>
      </c>
      <c r="F313" s="2">
        <v>5.0000000000000001E-4</v>
      </c>
      <c r="G313" s="26">
        <f t="shared" si="4"/>
        <v>1.2398160094016739E-2</v>
      </c>
    </row>
    <row r="314" spans="1:7" x14ac:dyDescent="0.2">
      <c r="A314">
        <v>280</v>
      </c>
      <c r="B314">
        <v>90333</v>
      </c>
      <c r="C314" t="s">
        <v>367</v>
      </c>
      <c r="D314" t="s">
        <v>46</v>
      </c>
      <c r="E314">
        <v>777</v>
      </c>
      <c r="F314" s="2">
        <v>5.0000000000000001E-4</v>
      </c>
      <c r="G314" s="26">
        <f t="shared" si="4"/>
        <v>1.2318887970653459E-2</v>
      </c>
    </row>
    <row r="315" spans="1:7" x14ac:dyDescent="0.2">
      <c r="A315">
        <v>281</v>
      </c>
      <c r="B315">
        <v>90077</v>
      </c>
      <c r="C315" t="s">
        <v>368</v>
      </c>
      <c r="D315" t="s">
        <v>46</v>
      </c>
      <c r="E315">
        <v>771</v>
      </c>
      <c r="F315" s="2">
        <v>5.0000000000000001E-4</v>
      </c>
      <c r="G315" s="26">
        <f t="shared" si="4"/>
        <v>1.2223761422617526E-2</v>
      </c>
    </row>
    <row r="316" spans="1:7" x14ac:dyDescent="0.2">
      <c r="A316">
        <v>282</v>
      </c>
      <c r="B316">
        <v>11204</v>
      </c>
      <c r="C316" t="s">
        <v>369</v>
      </c>
      <c r="D316" t="s">
        <v>96</v>
      </c>
      <c r="E316">
        <v>759</v>
      </c>
      <c r="F316" s="2">
        <v>5.0000000000000001E-4</v>
      </c>
      <c r="G316" s="26">
        <f t="shared" si="4"/>
        <v>1.2033508326545659E-2</v>
      </c>
    </row>
    <row r="317" spans="1:7" x14ac:dyDescent="0.2">
      <c r="A317">
        <v>283</v>
      </c>
      <c r="B317">
        <v>11711</v>
      </c>
      <c r="C317" t="s">
        <v>370</v>
      </c>
      <c r="D317" t="s">
        <v>96</v>
      </c>
      <c r="E317">
        <v>750</v>
      </c>
      <c r="F317" s="2">
        <v>5.0000000000000001E-4</v>
      </c>
      <c r="G317" s="26">
        <f t="shared" si="4"/>
        <v>1.1890818504491757E-2</v>
      </c>
    </row>
    <row r="318" spans="1:7" x14ac:dyDescent="0.2">
      <c r="A318">
        <v>284</v>
      </c>
      <c r="B318">
        <v>22445</v>
      </c>
      <c r="C318" t="s">
        <v>371</v>
      </c>
      <c r="D318" t="s">
        <v>63</v>
      </c>
      <c r="E318">
        <v>745</v>
      </c>
      <c r="F318" s="2">
        <v>5.0000000000000001E-4</v>
      </c>
      <c r="G318" s="26">
        <f t="shared" si="4"/>
        <v>1.1811546381128479E-2</v>
      </c>
    </row>
    <row r="319" spans="1:7" x14ac:dyDescent="0.2">
      <c r="A319">
        <v>285</v>
      </c>
      <c r="B319">
        <v>70007</v>
      </c>
      <c r="C319" t="s">
        <v>372</v>
      </c>
      <c r="D319" t="s">
        <v>85</v>
      </c>
      <c r="E319">
        <v>742</v>
      </c>
      <c r="F319" s="2">
        <v>5.0000000000000001E-4</v>
      </c>
      <c r="G319" s="26">
        <f t="shared" si="4"/>
        <v>1.1763983107110512E-2</v>
      </c>
    </row>
    <row r="320" spans="1:7" x14ac:dyDescent="0.2">
      <c r="A320">
        <v>286</v>
      </c>
      <c r="B320">
        <v>22111</v>
      </c>
      <c r="C320" t="s">
        <v>373</v>
      </c>
      <c r="D320" t="s">
        <v>63</v>
      </c>
      <c r="E320">
        <v>738</v>
      </c>
      <c r="F320" s="2">
        <v>5.0000000000000001E-4</v>
      </c>
      <c r="G320" s="26">
        <f t="shared" si="4"/>
        <v>1.1700565408419888E-2</v>
      </c>
    </row>
    <row r="321" spans="1:7" x14ac:dyDescent="0.2">
      <c r="A321">
        <v>287</v>
      </c>
      <c r="B321">
        <v>77111</v>
      </c>
      <c r="C321" t="s">
        <v>374</v>
      </c>
      <c r="D321" t="s">
        <v>140</v>
      </c>
      <c r="E321">
        <v>735</v>
      </c>
      <c r="F321" s="2">
        <v>5.0000000000000001E-4</v>
      </c>
      <c r="G321" s="26">
        <f t="shared" si="4"/>
        <v>1.1653002134401921E-2</v>
      </c>
    </row>
    <row r="322" spans="1:7" x14ac:dyDescent="0.2">
      <c r="A322">
        <v>288</v>
      </c>
      <c r="B322">
        <v>15000</v>
      </c>
      <c r="C322" t="s">
        <v>375</v>
      </c>
      <c r="D322" t="s">
        <v>52</v>
      </c>
      <c r="E322">
        <v>734</v>
      </c>
      <c r="F322" s="2">
        <v>5.0000000000000001E-4</v>
      </c>
      <c r="G322" s="26">
        <f t="shared" si="4"/>
        <v>1.1637147709729265E-2</v>
      </c>
    </row>
    <row r="323" spans="1:7" x14ac:dyDescent="0.2">
      <c r="A323">
        <v>289</v>
      </c>
      <c r="B323">
        <v>20211</v>
      </c>
      <c r="C323" t="s">
        <v>376</v>
      </c>
      <c r="D323" t="s">
        <v>79</v>
      </c>
      <c r="E323">
        <v>732</v>
      </c>
      <c r="F323" s="2">
        <v>5.0000000000000001E-4</v>
      </c>
      <c r="G323" s="26">
        <f t="shared" si="4"/>
        <v>1.1605438860383954E-2</v>
      </c>
    </row>
    <row r="324" spans="1:7" x14ac:dyDescent="0.2">
      <c r="A324">
        <v>290</v>
      </c>
      <c r="B324">
        <v>90193</v>
      </c>
      <c r="C324" t="s">
        <v>377</v>
      </c>
      <c r="D324" t="s">
        <v>46</v>
      </c>
      <c r="E324">
        <v>730</v>
      </c>
      <c r="F324" s="2">
        <v>5.0000000000000001E-4</v>
      </c>
      <c r="G324" s="26">
        <f t="shared" si="4"/>
        <v>1.1573730011038643E-2</v>
      </c>
    </row>
    <row r="325" spans="1:7" x14ac:dyDescent="0.2">
      <c r="A325">
        <v>291</v>
      </c>
      <c r="B325">
        <v>30888</v>
      </c>
      <c r="C325" t="s">
        <v>378</v>
      </c>
      <c r="D325" t="s">
        <v>102</v>
      </c>
      <c r="E325">
        <v>728</v>
      </c>
      <c r="F325" s="2">
        <v>5.0000000000000001E-4</v>
      </c>
      <c r="G325" s="26">
        <f t="shared" si="4"/>
        <v>1.1542021161693332E-2</v>
      </c>
    </row>
    <row r="326" spans="1:7" x14ac:dyDescent="0.2">
      <c r="A326">
        <v>292</v>
      </c>
      <c r="B326">
        <v>30789</v>
      </c>
      <c r="C326" t="s">
        <v>379</v>
      </c>
      <c r="D326" t="s">
        <v>102</v>
      </c>
      <c r="E326">
        <v>727</v>
      </c>
      <c r="F326" s="2">
        <v>5.0000000000000001E-4</v>
      </c>
      <c r="G326" s="26">
        <f t="shared" si="4"/>
        <v>1.1526166737020676E-2</v>
      </c>
    </row>
    <row r="327" spans="1:7" x14ac:dyDescent="0.2">
      <c r="A327">
        <v>293</v>
      </c>
      <c r="B327">
        <v>11777</v>
      </c>
      <c r="C327" t="s">
        <v>380</v>
      </c>
      <c r="D327" t="s">
        <v>96</v>
      </c>
      <c r="E327">
        <v>725</v>
      </c>
      <c r="F327" s="2">
        <v>5.0000000000000001E-4</v>
      </c>
      <c r="G327" s="26">
        <f t="shared" si="4"/>
        <v>1.1494457887675365E-2</v>
      </c>
    </row>
    <row r="328" spans="1:7" x14ac:dyDescent="0.2">
      <c r="A328">
        <v>294</v>
      </c>
      <c r="B328">
        <v>40222</v>
      </c>
      <c r="C328" t="s">
        <v>381</v>
      </c>
      <c r="D328" t="s">
        <v>66</v>
      </c>
      <c r="E328">
        <v>723</v>
      </c>
      <c r="F328" s="2">
        <v>5.0000000000000001E-4</v>
      </c>
      <c r="G328" s="26">
        <f t="shared" si="4"/>
        <v>1.1462749038330054E-2</v>
      </c>
    </row>
    <row r="329" spans="1:7" x14ac:dyDescent="0.2">
      <c r="A329">
        <v>295</v>
      </c>
      <c r="B329">
        <v>90777</v>
      </c>
      <c r="C329" t="s">
        <v>382</v>
      </c>
      <c r="D329" t="s">
        <v>46</v>
      </c>
      <c r="E329">
        <v>720</v>
      </c>
      <c r="F329" s="2">
        <v>5.0000000000000001E-4</v>
      </c>
      <c r="G329" s="26">
        <f t="shared" si="4"/>
        <v>1.1415185764312087E-2</v>
      </c>
    </row>
    <row r="330" spans="1:7" x14ac:dyDescent="0.2">
      <c r="A330">
        <v>296</v>
      </c>
      <c r="B330">
        <v>11112</v>
      </c>
      <c r="C330" t="s">
        <v>383</v>
      </c>
      <c r="D330" t="s">
        <v>96</v>
      </c>
      <c r="E330">
        <v>712</v>
      </c>
      <c r="F330" s="2">
        <v>5.0000000000000001E-4</v>
      </c>
      <c r="G330" s="26">
        <f t="shared" si="4"/>
        <v>1.1288350366930841E-2</v>
      </c>
    </row>
    <row r="331" spans="1:7" x14ac:dyDescent="0.2">
      <c r="A331">
        <v>297</v>
      </c>
      <c r="B331">
        <v>11114</v>
      </c>
      <c r="C331" t="s">
        <v>384</v>
      </c>
      <c r="D331" t="s">
        <v>96</v>
      </c>
      <c r="E331">
        <v>709</v>
      </c>
      <c r="F331" s="2">
        <v>5.0000000000000001E-4</v>
      </c>
      <c r="G331" s="26">
        <f t="shared" si="4"/>
        <v>1.1240787092912874E-2</v>
      </c>
    </row>
    <row r="332" spans="1:7" x14ac:dyDescent="0.2">
      <c r="A332">
        <v>298</v>
      </c>
      <c r="B332">
        <v>11500</v>
      </c>
      <c r="C332" t="s">
        <v>385</v>
      </c>
      <c r="D332" t="s">
        <v>96</v>
      </c>
      <c r="E332">
        <v>695</v>
      </c>
      <c r="F332" s="2">
        <v>5.0000000000000001E-4</v>
      </c>
      <c r="G332" s="26">
        <f t="shared" si="4"/>
        <v>1.1018825147495694E-2</v>
      </c>
    </row>
    <row r="333" spans="1:7" x14ac:dyDescent="0.2">
      <c r="A333">
        <v>299</v>
      </c>
      <c r="B333">
        <v>11004</v>
      </c>
      <c r="C333" t="s">
        <v>386</v>
      </c>
      <c r="D333" t="s">
        <v>96</v>
      </c>
      <c r="E333">
        <v>695</v>
      </c>
      <c r="F333" s="2">
        <v>5.0000000000000001E-4</v>
      </c>
      <c r="G333" s="26">
        <f t="shared" si="4"/>
        <v>1.1018825147495694E-2</v>
      </c>
    </row>
    <row r="334" spans="1:7" x14ac:dyDescent="0.2">
      <c r="A334">
        <v>300</v>
      </c>
      <c r="B334">
        <v>90010</v>
      </c>
      <c r="C334" t="s">
        <v>387</v>
      </c>
      <c r="D334" t="s">
        <v>46</v>
      </c>
      <c r="E334">
        <v>690</v>
      </c>
      <c r="F334" s="2">
        <v>5.0000000000000001E-4</v>
      </c>
      <c r="G334" s="26">
        <f t="shared" si="4"/>
        <v>1.0939553024132416E-2</v>
      </c>
    </row>
    <row r="335" spans="1:7" x14ac:dyDescent="0.2">
      <c r="A335">
        <v>301</v>
      </c>
      <c r="B335">
        <v>77070</v>
      </c>
      <c r="C335" t="s">
        <v>388</v>
      </c>
      <c r="D335" t="s">
        <v>140</v>
      </c>
      <c r="E335">
        <v>684</v>
      </c>
      <c r="F335" s="2">
        <v>5.0000000000000001E-4</v>
      </c>
      <c r="G335" s="26">
        <f t="shared" si="4"/>
        <v>1.0844426476096482E-2</v>
      </c>
    </row>
    <row r="336" spans="1:7" x14ac:dyDescent="0.2">
      <c r="A336">
        <v>302</v>
      </c>
      <c r="B336">
        <v>90900</v>
      </c>
      <c r="C336" t="s">
        <v>389</v>
      </c>
      <c r="D336" t="s">
        <v>46</v>
      </c>
      <c r="E336">
        <v>684</v>
      </c>
      <c r="F336" s="2">
        <v>5.0000000000000001E-4</v>
      </c>
      <c r="G336" s="26">
        <f t="shared" si="4"/>
        <v>1.0844426476096482E-2</v>
      </c>
    </row>
    <row r="337" spans="1:7" x14ac:dyDescent="0.2">
      <c r="A337">
        <v>303</v>
      </c>
      <c r="B337">
        <v>30123</v>
      </c>
      <c r="C337" t="s">
        <v>390</v>
      </c>
      <c r="D337" t="s">
        <v>102</v>
      </c>
      <c r="E337">
        <v>679</v>
      </c>
      <c r="F337" s="2">
        <v>4.0000000000000002E-4</v>
      </c>
      <c r="G337" s="26">
        <f t="shared" si="4"/>
        <v>1.0765154352733204E-2</v>
      </c>
    </row>
    <row r="338" spans="1:7" x14ac:dyDescent="0.2">
      <c r="A338">
        <v>304</v>
      </c>
      <c r="B338">
        <v>44417</v>
      </c>
      <c r="C338" t="s">
        <v>391</v>
      </c>
      <c r="D338" t="s">
        <v>99</v>
      </c>
      <c r="E338">
        <v>679</v>
      </c>
      <c r="F338" s="2">
        <v>4.0000000000000002E-4</v>
      </c>
      <c r="G338" s="26">
        <f t="shared" si="4"/>
        <v>1.0765154352733204E-2</v>
      </c>
    </row>
    <row r="339" spans="1:7" x14ac:dyDescent="0.2">
      <c r="A339">
        <v>305</v>
      </c>
      <c r="B339">
        <v>11033</v>
      </c>
      <c r="C339" t="s">
        <v>392</v>
      </c>
      <c r="D339" t="s">
        <v>96</v>
      </c>
      <c r="E339">
        <v>679</v>
      </c>
      <c r="F339" s="2">
        <v>4.0000000000000002E-4</v>
      </c>
      <c r="G339" s="26">
        <f t="shared" si="4"/>
        <v>1.0765154352733204E-2</v>
      </c>
    </row>
    <row r="340" spans="1:7" x14ac:dyDescent="0.2">
      <c r="A340">
        <v>306</v>
      </c>
      <c r="B340">
        <v>22722</v>
      </c>
      <c r="C340" t="s">
        <v>393</v>
      </c>
      <c r="D340" t="s">
        <v>63</v>
      </c>
      <c r="E340">
        <v>679</v>
      </c>
      <c r="F340" s="2">
        <v>4.0000000000000002E-4</v>
      </c>
      <c r="G340" s="26">
        <f t="shared" si="4"/>
        <v>1.0765154352733204E-2</v>
      </c>
    </row>
    <row r="341" spans="1:7" x14ac:dyDescent="0.2">
      <c r="A341">
        <v>307</v>
      </c>
      <c r="B341">
        <v>12222</v>
      </c>
      <c r="C341" t="s">
        <v>394</v>
      </c>
      <c r="D341" t="s">
        <v>49</v>
      </c>
      <c r="E341">
        <v>676</v>
      </c>
      <c r="F341" s="2">
        <v>4.0000000000000002E-4</v>
      </c>
      <c r="G341" s="26">
        <f t="shared" si="4"/>
        <v>1.0717591078715236E-2</v>
      </c>
    </row>
    <row r="342" spans="1:7" x14ac:dyDescent="0.2">
      <c r="A342">
        <v>308</v>
      </c>
      <c r="B342">
        <v>44064</v>
      </c>
      <c r="C342" t="s">
        <v>395</v>
      </c>
      <c r="D342" t="s">
        <v>99</v>
      </c>
      <c r="E342">
        <v>676</v>
      </c>
      <c r="F342" s="2">
        <v>4.0000000000000002E-4</v>
      </c>
      <c r="G342" s="26">
        <f t="shared" si="4"/>
        <v>1.0717591078715236E-2</v>
      </c>
    </row>
    <row r="343" spans="1:7" x14ac:dyDescent="0.2">
      <c r="A343">
        <v>309</v>
      </c>
      <c r="B343">
        <v>70321</v>
      </c>
      <c r="C343" t="s">
        <v>396</v>
      </c>
      <c r="D343" t="s">
        <v>85</v>
      </c>
      <c r="E343">
        <v>664</v>
      </c>
      <c r="F343" s="2">
        <v>4.0000000000000002E-4</v>
      </c>
      <c r="G343" s="26">
        <f t="shared" si="4"/>
        <v>1.0527337982643369E-2</v>
      </c>
    </row>
    <row r="344" spans="1:7" x14ac:dyDescent="0.2">
      <c r="A344">
        <v>310</v>
      </c>
      <c r="B344">
        <v>11117</v>
      </c>
      <c r="C344" t="s">
        <v>397</v>
      </c>
      <c r="D344" t="s">
        <v>96</v>
      </c>
      <c r="E344">
        <v>662</v>
      </c>
      <c r="F344" s="2">
        <v>4.0000000000000002E-4</v>
      </c>
      <c r="G344" s="26">
        <f t="shared" si="4"/>
        <v>1.0495629133298058E-2</v>
      </c>
    </row>
    <row r="345" spans="1:7" x14ac:dyDescent="0.2">
      <c r="A345">
        <v>311</v>
      </c>
      <c r="B345">
        <v>50321</v>
      </c>
      <c r="C345" t="s">
        <v>398</v>
      </c>
      <c r="D345" t="s">
        <v>93</v>
      </c>
      <c r="E345">
        <v>661</v>
      </c>
      <c r="F345" s="2">
        <v>4.0000000000000002E-4</v>
      </c>
      <c r="G345" s="26">
        <f t="shared" si="4"/>
        <v>1.0479774708625402E-2</v>
      </c>
    </row>
    <row r="346" spans="1:7" x14ac:dyDescent="0.2">
      <c r="A346">
        <v>312</v>
      </c>
      <c r="B346">
        <v>30321</v>
      </c>
      <c r="C346" t="s">
        <v>399</v>
      </c>
      <c r="D346" t="s">
        <v>102</v>
      </c>
      <c r="E346">
        <v>656</v>
      </c>
      <c r="F346" s="2">
        <v>4.0000000000000002E-4</v>
      </c>
      <c r="G346" s="26">
        <f t="shared" si="4"/>
        <v>1.0400502585262122E-2</v>
      </c>
    </row>
    <row r="347" spans="1:7" x14ac:dyDescent="0.2">
      <c r="A347">
        <v>313</v>
      </c>
      <c r="B347">
        <v>11389</v>
      </c>
      <c r="C347" t="s">
        <v>400</v>
      </c>
      <c r="D347" t="s">
        <v>96</v>
      </c>
      <c r="E347">
        <v>652</v>
      </c>
      <c r="F347" s="2">
        <v>4.0000000000000002E-4</v>
      </c>
      <c r="G347" s="26">
        <f t="shared" si="4"/>
        <v>1.03370848865715E-2</v>
      </c>
    </row>
    <row r="348" spans="1:7" x14ac:dyDescent="0.2">
      <c r="A348">
        <v>314</v>
      </c>
      <c r="B348">
        <v>11333</v>
      </c>
      <c r="C348" t="s">
        <v>401</v>
      </c>
      <c r="D348" t="s">
        <v>96</v>
      </c>
      <c r="E348">
        <v>648</v>
      </c>
      <c r="F348" s="2">
        <v>4.0000000000000002E-4</v>
      </c>
      <c r="G348" s="26">
        <f t="shared" si="4"/>
        <v>1.0273667187880878E-2</v>
      </c>
    </row>
    <row r="349" spans="1:7" x14ac:dyDescent="0.2">
      <c r="A349">
        <v>315</v>
      </c>
      <c r="B349">
        <v>70022</v>
      </c>
      <c r="C349" t="s">
        <v>402</v>
      </c>
      <c r="D349" t="s">
        <v>85</v>
      </c>
      <c r="E349">
        <v>647</v>
      </c>
      <c r="F349" s="2">
        <v>4.0000000000000002E-4</v>
      </c>
      <c r="G349" s="26">
        <f t="shared" si="4"/>
        <v>1.0257812763208222E-2</v>
      </c>
    </row>
    <row r="350" spans="1:7" x14ac:dyDescent="0.2">
      <c r="A350">
        <v>316</v>
      </c>
      <c r="B350">
        <v>14400</v>
      </c>
      <c r="C350" t="s">
        <v>403</v>
      </c>
      <c r="D350" t="s">
        <v>76</v>
      </c>
      <c r="E350">
        <v>646</v>
      </c>
      <c r="F350" s="2">
        <v>4.0000000000000002E-4</v>
      </c>
      <c r="G350" s="26">
        <f t="shared" si="4"/>
        <v>1.0241958338535567E-2</v>
      </c>
    </row>
    <row r="351" spans="1:7" x14ac:dyDescent="0.2">
      <c r="A351">
        <v>317</v>
      </c>
      <c r="B351">
        <v>19234</v>
      </c>
      <c r="C351" t="s">
        <v>404</v>
      </c>
      <c r="D351" t="s">
        <v>73</v>
      </c>
      <c r="E351">
        <v>641</v>
      </c>
      <c r="F351" s="2">
        <v>4.0000000000000002E-4</v>
      </c>
      <c r="G351" s="26">
        <f t="shared" si="4"/>
        <v>1.0162686215172289E-2</v>
      </c>
    </row>
    <row r="352" spans="1:7" x14ac:dyDescent="0.2">
      <c r="A352">
        <v>318</v>
      </c>
      <c r="B352">
        <v>18193</v>
      </c>
      <c r="C352" t="s">
        <v>405</v>
      </c>
      <c r="D352" t="s">
        <v>107</v>
      </c>
      <c r="E352">
        <v>641</v>
      </c>
      <c r="F352" s="2">
        <v>4.0000000000000002E-4</v>
      </c>
      <c r="G352" s="26">
        <f t="shared" si="4"/>
        <v>1.0162686215172289E-2</v>
      </c>
    </row>
    <row r="353" spans="1:7" x14ac:dyDescent="0.2">
      <c r="A353">
        <v>319</v>
      </c>
      <c r="B353">
        <v>31300</v>
      </c>
      <c r="C353" t="s">
        <v>406</v>
      </c>
      <c r="D353" t="s">
        <v>90</v>
      </c>
      <c r="E353">
        <v>639</v>
      </c>
      <c r="F353" s="2">
        <v>4.0000000000000002E-4</v>
      </c>
      <c r="G353" s="26">
        <f t="shared" si="4"/>
        <v>1.0130977365826977E-2</v>
      </c>
    </row>
    <row r="354" spans="1:7" x14ac:dyDescent="0.2">
      <c r="A354">
        <v>320</v>
      </c>
      <c r="B354">
        <v>10001</v>
      </c>
      <c r="C354" t="s">
        <v>407</v>
      </c>
      <c r="D354" t="s">
        <v>43</v>
      </c>
      <c r="E354">
        <v>629</v>
      </c>
      <c r="F354" s="2">
        <v>4.0000000000000002E-4</v>
      </c>
      <c r="G354" s="26">
        <f t="shared" si="4"/>
        <v>9.9724331191004198E-3</v>
      </c>
    </row>
    <row r="355" spans="1:7" x14ac:dyDescent="0.2">
      <c r="A355">
        <v>321</v>
      </c>
      <c r="B355">
        <v>90456</v>
      </c>
      <c r="C355" t="s">
        <v>408</v>
      </c>
      <c r="D355" t="s">
        <v>46</v>
      </c>
      <c r="E355">
        <v>622</v>
      </c>
      <c r="F355" s="2">
        <v>4.0000000000000002E-4</v>
      </c>
      <c r="G355" s="26">
        <f t="shared" si="4"/>
        <v>9.8614521463918307E-3</v>
      </c>
    </row>
    <row r="356" spans="1:7" x14ac:dyDescent="0.2">
      <c r="A356">
        <v>322</v>
      </c>
      <c r="B356">
        <v>12321</v>
      </c>
      <c r="C356" t="s">
        <v>409</v>
      </c>
      <c r="D356" t="s">
        <v>49</v>
      </c>
      <c r="E356">
        <v>622</v>
      </c>
      <c r="F356" s="2">
        <v>4.0000000000000002E-4</v>
      </c>
      <c r="G356" s="26">
        <f t="shared" ref="G356:G419" si="5">E356/$C$26</f>
        <v>9.8614521463918307E-3</v>
      </c>
    </row>
    <row r="357" spans="1:7" x14ac:dyDescent="0.2">
      <c r="A357">
        <v>323</v>
      </c>
      <c r="B357">
        <v>90600</v>
      </c>
      <c r="C357" t="s">
        <v>410</v>
      </c>
      <c r="D357" t="s">
        <v>46</v>
      </c>
      <c r="E357">
        <v>619</v>
      </c>
      <c r="F357" s="2">
        <v>4.0000000000000002E-4</v>
      </c>
      <c r="G357" s="26">
        <f t="shared" si="5"/>
        <v>9.8138888723738639E-3</v>
      </c>
    </row>
    <row r="358" spans="1:7" x14ac:dyDescent="0.2">
      <c r="A358">
        <v>324</v>
      </c>
      <c r="B358">
        <v>55444</v>
      </c>
      <c r="C358" t="s">
        <v>411</v>
      </c>
      <c r="D358" t="s">
        <v>60</v>
      </c>
      <c r="E358">
        <v>614</v>
      </c>
      <c r="F358" s="2">
        <v>4.0000000000000002E-4</v>
      </c>
      <c r="G358" s="26">
        <f t="shared" si="5"/>
        <v>9.7346167490105842E-3</v>
      </c>
    </row>
    <row r="359" spans="1:7" x14ac:dyDescent="0.2">
      <c r="A359">
        <v>325</v>
      </c>
      <c r="B359">
        <v>43061</v>
      </c>
      <c r="C359" t="s">
        <v>412</v>
      </c>
      <c r="D359" t="s">
        <v>110</v>
      </c>
      <c r="E359">
        <v>613</v>
      </c>
      <c r="F359" s="2">
        <v>4.0000000000000002E-4</v>
      </c>
      <c r="G359" s="26">
        <f t="shared" si="5"/>
        <v>9.7187623243379286E-3</v>
      </c>
    </row>
    <row r="360" spans="1:7" x14ac:dyDescent="0.2">
      <c r="A360">
        <v>326</v>
      </c>
      <c r="B360">
        <v>36555</v>
      </c>
      <c r="C360" t="s">
        <v>413</v>
      </c>
      <c r="D360" t="s">
        <v>82</v>
      </c>
      <c r="E360">
        <v>598</v>
      </c>
      <c r="F360" s="2">
        <v>4.0000000000000002E-4</v>
      </c>
      <c r="G360" s="26">
        <f t="shared" si="5"/>
        <v>9.4809459542480948E-3</v>
      </c>
    </row>
    <row r="361" spans="1:7" x14ac:dyDescent="0.2">
      <c r="A361">
        <v>327</v>
      </c>
      <c r="B361">
        <v>55678</v>
      </c>
      <c r="C361" t="s">
        <v>414</v>
      </c>
      <c r="D361" t="s">
        <v>60</v>
      </c>
      <c r="E361">
        <v>598</v>
      </c>
      <c r="F361" s="2">
        <v>4.0000000000000002E-4</v>
      </c>
      <c r="G361" s="26">
        <f t="shared" si="5"/>
        <v>9.4809459542480948E-3</v>
      </c>
    </row>
    <row r="362" spans="1:7" x14ac:dyDescent="0.2">
      <c r="A362">
        <v>328</v>
      </c>
      <c r="B362">
        <v>44123</v>
      </c>
      <c r="C362" t="s">
        <v>415</v>
      </c>
      <c r="D362" t="s">
        <v>99</v>
      </c>
      <c r="E362">
        <v>596</v>
      </c>
      <c r="F362" s="2">
        <v>4.0000000000000002E-4</v>
      </c>
      <c r="G362" s="26">
        <f t="shared" si="5"/>
        <v>9.4492371049027819E-3</v>
      </c>
    </row>
    <row r="363" spans="1:7" x14ac:dyDescent="0.2">
      <c r="A363">
        <v>329</v>
      </c>
      <c r="B363">
        <v>30100</v>
      </c>
      <c r="C363" t="s">
        <v>416</v>
      </c>
      <c r="D363" t="s">
        <v>102</v>
      </c>
      <c r="E363">
        <v>594</v>
      </c>
      <c r="F363" s="2">
        <v>4.0000000000000002E-4</v>
      </c>
      <c r="G363" s="26">
        <f t="shared" si="5"/>
        <v>9.4175282555574707E-3</v>
      </c>
    </row>
    <row r="364" spans="1:7" x14ac:dyDescent="0.2">
      <c r="A364">
        <v>330</v>
      </c>
      <c r="B364">
        <v>22000</v>
      </c>
      <c r="C364" t="s">
        <v>417</v>
      </c>
      <c r="D364" t="s">
        <v>63</v>
      </c>
      <c r="E364">
        <v>591</v>
      </c>
      <c r="F364" s="2">
        <v>4.0000000000000002E-4</v>
      </c>
      <c r="G364" s="26">
        <f t="shared" si="5"/>
        <v>9.3699649815395039E-3</v>
      </c>
    </row>
    <row r="365" spans="1:7" x14ac:dyDescent="0.2">
      <c r="A365">
        <v>331</v>
      </c>
      <c r="B365">
        <v>65000</v>
      </c>
      <c r="C365" t="s">
        <v>418</v>
      </c>
      <c r="D365" t="s">
        <v>193</v>
      </c>
      <c r="E365">
        <v>585</v>
      </c>
      <c r="F365" s="2">
        <v>4.0000000000000002E-4</v>
      </c>
      <c r="G365" s="26">
        <f t="shared" si="5"/>
        <v>9.2748384335035704E-3</v>
      </c>
    </row>
    <row r="366" spans="1:7" x14ac:dyDescent="0.2">
      <c r="A366">
        <v>332</v>
      </c>
      <c r="B366">
        <v>15901</v>
      </c>
      <c r="C366" t="s">
        <v>419</v>
      </c>
      <c r="D366" t="s">
        <v>52</v>
      </c>
      <c r="E366">
        <v>584</v>
      </c>
      <c r="F366" s="2">
        <v>4.0000000000000002E-4</v>
      </c>
      <c r="G366" s="26">
        <f t="shared" si="5"/>
        <v>9.2589840088309148E-3</v>
      </c>
    </row>
    <row r="367" spans="1:7" x14ac:dyDescent="0.2">
      <c r="A367">
        <v>333</v>
      </c>
      <c r="B367">
        <v>77001</v>
      </c>
      <c r="C367" t="s">
        <v>420</v>
      </c>
      <c r="D367" t="s">
        <v>140</v>
      </c>
      <c r="E367">
        <v>581</v>
      </c>
      <c r="F367" s="2">
        <v>4.0000000000000002E-4</v>
      </c>
      <c r="G367" s="26">
        <f t="shared" si="5"/>
        <v>9.211420734812948E-3</v>
      </c>
    </row>
    <row r="368" spans="1:7" x14ac:dyDescent="0.2">
      <c r="A368">
        <v>334</v>
      </c>
      <c r="B368">
        <v>36936</v>
      </c>
      <c r="C368" t="s">
        <v>421</v>
      </c>
      <c r="D368" t="s">
        <v>82</v>
      </c>
      <c r="E368">
        <v>572</v>
      </c>
      <c r="F368" s="2">
        <v>4.0000000000000002E-4</v>
      </c>
      <c r="G368" s="26">
        <f t="shared" si="5"/>
        <v>9.068730912759046E-3</v>
      </c>
    </row>
    <row r="369" spans="1:7" x14ac:dyDescent="0.2">
      <c r="A369">
        <v>335</v>
      </c>
      <c r="B369">
        <v>44144</v>
      </c>
      <c r="C369" t="s">
        <v>422</v>
      </c>
      <c r="D369" t="s">
        <v>99</v>
      </c>
      <c r="E369">
        <v>572</v>
      </c>
      <c r="F369" s="2">
        <v>4.0000000000000002E-4</v>
      </c>
      <c r="G369" s="26">
        <f t="shared" si="5"/>
        <v>9.068730912759046E-3</v>
      </c>
    </row>
    <row r="370" spans="1:7" x14ac:dyDescent="0.2">
      <c r="A370">
        <v>336</v>
      </c>
      <c r="B370">
        <v>14321</v>
      </c>
      <c r="C370" t="s">
        <v>423</v>
      </c>
      <c r="D370" t="s">
        <v>76</v>
      </c>
      <c r="E370">
        <v>569</v>
      </c>
      <c r="F370" s="2">
        <v>4.0000000000000002E-4</v>
      </c>
      <c r="G370" s="26">
        <f t="shared" si="5"/>
        <v>9.0211676387410792E-3</v>
      </c>
    </row>
    <row r="371" spans="1:7" x14ac:dyDescent="0.2">
      <c r="A371">
        <v>337</v>
      </c>
      <c r="B371">
        <v>44322</v>
      </c>
      <c r="C371" t="s">
        <v>424</v>
      </c>
      <c r="D371" t="s">
        <v>99</v>
      </c>
      <c r="E371">
        <v>562</v>
      </c>
      <c r="F371" s="2">
        <v>4.0000000000000002E-4</v>
      </c>
      <c r="G371" s="26">
        <f t="shared" si="5"/>
        <v>8.9101866660324901E-3</v>
      </c>
    </row>
    <row r="372" spans="1:7" x14ac:dyDescent="0.2">
      <c r="A372">
        <v>338</v>
      </c>
      <c r="B372">
        <v>13113</v>
      </c>
      <c r="C372" t="s">
        <v>425</v>
      </c>
      <c r="D372" t="s">
        <v>57</v>
      </c>
      <c r="E372">
        <v>562</v>
      </c>
      <c r="F372" s="2">
        <v>4.0000000000000002E-4</v>
      </c>
      <c r="G372" s="26">
        <f t="shared" si="5"/>
        <v>8.9101866660324901E-3</v>
      </c>
    </row>
    <row r="373" spans="1:7" x14ac:dyDescent="0.2">
      <c r="A373">
        <v>339</v>
      </c>
      <c r="B373">
        <v>30222</v>
      </c>
      <c r="C373" t="s">
        <v>426</v>
      </c>
      <c r="D373" t="s">
        <v>102</v>
      </c>
      <c r="E373">
        <v>560</v>
      </c>
      <c r="F373" s="2">
        <v>4.0000000000000002E-4</v>
      </c>
      <c r="G373" s="26">
        <f t="shared" si="5"/>
        <v>8.8784778166871789E-3</v>
      </c>
    </row>
    <row r="374" spans="1:7" x14ac:dyDescent="0.2">
      <c r="A374">
        <v>340</v>
      </c>
      <c r="B374">
        <v>11100</v>
      </c>
      <c r="C374" t="s">
        <v>427</v>
      </c>
      <c r="D374" t="s">
        <v>96</v>
      </c>
      <c r="E374">
        <v>558</v>
      </c>
      <c r="F374" s="2">
        <v>4.0000000000000002E-4</v>
      </c>
      <c r="G374" s="26">
        <f t="shared" si="5"/>
        <v>8.8467689673418677E-3</v>
      </c>
    </row>
    <row r="375" spans="1:7" x14ac:dyDescent="0.2">
      <c r="A375">
        <v>341</v>
      </c>
      <c r="B375">
        <v>22222</v>
      </c>
      <c r="C375" t="s">
        <v>428</v>
      </c>
      <c r="D375" t="s">
        <v>63</v>
      </c>
      <c r="E375">
        <v>556</v>
      </c>
      <c r="F375" s="2">
        <v>4.0000000000000002E-4</v>
      </c>
      <c r="G375" s="26">
        <f t="shared" si="5"/>
        <v>8.8150601179965548E-3</v>
      </c>
    </row>
    <row r="376" spans="1:7" x14ac:dyDescent="0.2">
      <c r="A376">
        <v>342</v>
      </c>
      <c r="B376">
        <v>44555</v>
      </c>
      <c r="C376" t="s">
        <v>429</v>
      </c>
      <c r="D376" t="s">
        <v>99</v>
      </c>
      <c r="E376">
        <v>555</v>
      </c>
      <c r="F376" s="2">
        <v>4.0000000000000002E-4</v>
      </c>
      <c r="G376" s="26">
        <f t="shared" si="5"/>
        <v>8.7992056933238992E-3</v>
      </c>
    </row>
    <row r="377" spans="1:7" x14ac:dyDescent="0.2">
      <c r="A377">
        <v>343</v>
      </c>
      <c r="B377">
        <v>20303</v>
      </c>
      <c r="C377" t="s">
        <v>430</v>
      </c>
      <c r="D377" t="s">
        <v>79</v>
      </c>
      <c r="E377">
        <v>552</v>
      </c>
      <c r="F377" s="2">
        <v>4.0000000000000002E-4</v>
      </c>
      <c r="G377" s="26">
        <f t="shared" si="5"/>
        <v>8.7516424193059324E-3</v>
      </c>
    </row>
    <row r="378" spans="1:7" x14ac:dyDescent="0.2">
      <c r="A378">
        <v>344</v>
      </c>
      <c r="B378">
        <v>15200</v>
      </c>
      <c r="C378" t="s">
        <v>431</v>
      </c>
      <c r="D378" t="s">
        <v>52</v>
      </c>
      <c r="E378">
        <v>551</v>
      </c>
      <c r="F378" s="2">
        <v>4.0000000000000002E-4</v>
      </c>
      <c r="G378" s="26">
        <f t="shared" si="5"/>
        <v>8.7357879946332768E-3</v>
      </c>
    </row>
    <row r="379" spans="1:7" x14ac:dyDescent="0.2">
      <c r="A379">
        <v>345</v>
      </c>
      <c r="B379">
        <v>11999</v>
      </c>
      <c r="C379" t="s">
        <v>432</v>
      </c>
      <c r="D379" t="s">
        <v>96</v>
      </c>
      <c r="E379">
        <v>546</v>
      </c>
      <c r="F379" s="2">
        <v>4.0000000000000002E-4</v>
      </c>
      <c r="G379" s="26">
        <f t="shared" si="5"/>
        <v>8.6565158712699989E-3</v>
      </c>
    </row>
    <row r="380" spans="1:7" x14ac:dyDescent="0.2">
      <c r="A380">
        <v>346</v>
      </c>
      <c r="B380">
        <v>40004</v>
      </c>
      <c r="C380" t="s">
        <v>433</v>
      </c>
      <c r="D380" t="s">
        <v>66</v>
      </c>
      <c r="E380">
        <v>546</v>
      </c>
      <c r="F380" s="2">
        <v>4.0000000000000002E-4</v>
      </c>
      <c r="G380" s="26">
        <f t="shared" si="5"/>
        <v>8.6565158712699989E-3</v>
      </c>
    </row>
    <row r="381" spans="1:7" x14ac:dyDescent="0.2">
      <c r="A381">
        <v>347</v>
      </c>
      <c r="B381">
        <v>30999</v>
      </c>
      <c r="C381" t="s">
        <v>434</v>
      </c>
      <c r="D381" t="s">
        <v>102</v>
      </c>
      <c r="E381">
        <v>543</v>
      </c>
      <c r="F381" s="2">
        <v>4.0000000000000002E-4</v>
      </c>
      <c r="G381" s="26">
        <f t="shared" si="5"/>
        <v>8.6089525972520321E-3</v>
      </c>
    </row>
    <row r="382" spans="1:7" x14ac:dyDescent="0.2">
      <c r="A382">
        <v>348</v>
      </c>
      <c r="B382">
        <v>13713</v>
      </c>
      <c r="C382" t="s">
        <v>435</v>
      </c>
      <c r="D382" t="s">
        <v>57</v>
      </c>
      <c r="E382">
        <v>542</v>
      </c>
      <c r="F382" s="2">
        <v>4.0000000000000002E-4</v>
      </c>
      <c r="G382" s="26">
        <f t="shared" si="5"/>
        <v>8.5930981725793765E-3</v>
      </c>
    </row>
    <row r="383" spans="1:7" x14ac:dyDescent="0.2">
      <c r="A383">
        <v>349</v>
      </c>
      <c r="B383">
        <v>15006</v>
      </c>
      <c r="C383" t="s">
        <v>436</v>
      </c>
      <c r="D383" t="s">
        <v>52</v>
      </c>
      <c r="E383">
        <v>540</v>
      </c>
      <c r="F383" s="2">
        <v>4.0000000000000002E-4</v>
      </c>
      <c r="G383" s="26">
        <f t="shared" si="5"/>
        <v>8.5613893232340654E-3</v>
      </c>
    </row>
    <row r="384" spans="1:7" x14ac:dyDescent="0.2">
      <c r="A384">
        <v>350</v>
      </c>
      <c r="B384">
        <v>70101</v>
      </c>
      <c r="C384" t="s">
        <v>437</v>
      </c>
      <c r="D384" t="s">
        <v>85</v>
      </c>
      <c r="E384">
        <v>537</v>
      </c>
      <c r="F384" s="2">
        <v>4.0000000000000002E-4</v>
      </c>
      <c r="G384" s="26">
        <f t="shared" si="5"/>
        <v>8.5138260492160986E-3</v>
      </c>
    </row>
    <row r="385" spans="1:7" x14ac:dyDescent="0.2">
      <c r="A385">
        <v>351</v>
      </c>
      <c r="B385">
        <v>10110</v>
      </c>
      <c r="C385" t="s">
        <v>438</v>
      </c>
      <c r="D385" t="s">
        <v>43</v>
      </c>
      <c r="E385">
        <v>536</v>
      </c>
      <c r="F385" s="2">
        <v>4.0000000000000002E-4</v>
      </c>
      <c r="G385" s="26">
        <f t="shared" si="5"/>
        <v>8.4979716245434413E-3</v>
      </c>
    </row>
    <row r="386" spans="1:7" x14ac:dyDescent="0.2">
      <c r="A386">
        <v>352</v>
      </c>
      <c r="B386">
        <v>90800</v>
      </c>
      <c r="C386" t="s">
        <v>439</v>
      </c>
      <c r="D386" t="s">
        <v>46</v>
      </c>
      <c r="E386">
        <v>533</v>
      </c>
      <c r="F386" s="2">
        <v>4.0000000000000002E-4</v>
      </c>
      <c r="G386" s="26">
        <f t="shared" si="5"/>
        <v>8.4504083505254745E-3</v>
      </c>
    </row>
    <row r="387" spans="1:7" x14ac:dyDescent="0.2">
      <c r="A387">
        <v>353</v>
      </c>
      <c r="B387">
        <v>11013</v>
      </c>
      <c r="C387" t="s">
        <v>440</v>
      </c>
      <c r="D387" t="s">
        <v>96</v>
      </c>
      <c r="E387">
        <v>531</v>
      </c>
      <c r="F387" s="2">
        <v>4.0000000000000002E-4</v>
      </c>
      <c r="G387" s="26">
        <f t="shared" si="5"/>
        <v>8.4186995011801633E-3</v>
      </c>
    </row>
    <row r="388" spans="1:7" x14ac:dyDescent="0.2">
      <c r="A388">
        <v>354</v>
      </c>
      <c r="B388">
        <v>44117</v>
      </c>
      <c r="C388" t="s">
        <v>441</v>
      </c>
      <c r="D388" t="s">
        <v>99</v>
      </c>
      <c r="E388">
        <v>527</v>
      </c>
      <c r="F388" s="2">
        <v>2.9999999999999997E-4</v>
      </c>
      <c r="G388" s="26">
        <f t="shared" si="5"/>
        <v>8.355281802489541E-3</v>
      </c>
    </row>
    <row r="389" spans="1:7" x14ac:dyDescent="0.2">
      <c r="A389">
        <v>355</v>
      </c>
      <c r="B389">
        <v>10777</v>
      </c>
      <c r="C389" t="s">
        <v>442</v>
      </c>
      <c r="D389" t="s">
        <v>43</v>
      </c>
      <c r="E389">
        <v>523</v>
      </c>
      <c r="F389" s="2">
        <v>2.9999999999999997E-4</v>
      </c>
      <c r="G389" s="26">
        <f t="shared" si="5"/>
        <v>8.2918641037989186E-3</v>
      </c>
    </row>
    <row r="390" spans="1:7" x14ac:dyDescent="0.2">
      <c r="A390">
        <v>356</v>
      </c>
      <c r="B390">
        <v>11061</v>
      </c>
      <c r="C390" t="s">
        <v>443</v>
      </c>
      <c r="D390" t="s">
        <v>96</v>
      </c>
      <c r="E390">
        <v>523</v>
      </c>
      <c r="F390" s="2">
        <v>2.9999999999999997E-4</v>
      </c>
      <c r="G390" s="26">
        <f t="shared" si="5"/>
        <v>8.2918641037989186E-3</v>
      </c>
    </row>
    <row r="391" spans="1:7" x14ac:dyDescent="0.2">
      <c r="A391">
        <v>357</v>
      </c>
      <c r="B391">
        <v>40333</v>
      </c>
      <c r="C391" t="s">
        <v>444</v>
      </c>
      <c r="D391" t="s">
        <v>66</v>
      </c>
      <c r="E391">
        <v>522</v>
      </c>
      <c r="F391" s="2">
        <v>2.9999999999999997E-4</v>
      </c>
      <c r="G391" s="26">
        <f t="shared" si="5"/>
        <v>8.276009679126263E-3</v>
      </c>
    </row>
    <row r="392" spans="1:7" x14ac:dyDescent="0.2">
      <c r="A392">
        <v>358</v>
      </c>
      <c r="B392">
        <v>44033</v>
      </c>
      <c r="C392" t="s">
        <v>445</v>
      </c>
      <c r="D392" t="s">
        <v>99</v>
      </c>
      <c r="E392">
        <v>522</v>
      </c>
      <c r="F392" s="2">
        <v>2.9999999999999997E-4</v>
      </c>
      <c r="G392" s="26">
        <f t="shared" si="5"/>
        <v>8.276009679126263E-3</v>
      </c>
    </row>
    <row r="393" spans="1:7" x14ac:dyDescent="0.2">
      <c r="A393">
        <v>359</v>
      </c>
      <c r="B393">
        <v>36333</v>
      </c>
      <c r="C393" t="s">
        <v>446</v>
      </c>
      <c r="D393" t="s">
        <v>82</v>
      </c>
      <c r="E393">
        <v>514</v>
      </c>
      <c r="F393" s="2">
        <v>2.9999999999999997E-4</v>
      </c>
      <c r="G393" s="26">
        <f t="shared" si="5"/>
        <v>8.1491742817450166E-3</v>
      </c>
    </row>
    <row r="394" spans="1:7" x14ac:dyDescent="0.2">
      <c r="A394">
        <v>360</v>
      </c>
      <c r="B394">
        <v>44007</v>
      </c>
      <c r="C394" t="s">
        <v>447</v>
      </c>
      <c r="D394" t="s">
        <v>99</v>
      </c>
      <c r="E394">
        <v>504</v>
      </c>
      <c r="F394" s="2">
        <v>2.9999999999999997E-4</v>
      </c>
      <c r="G394" s="26">
        <f t="shared" si="5"/>
        <v>7.9906300350184607E-3</v>
      </c>
    </row>
    <row r="395" spans="1:7" x14ac:dyDescent="0.2">
      <c r="A395">
        <v>361</v>
      </c>
      <c r="B395">
        <v>65655</v>
      </c>
      <c r="C395" t="s">
        <v>448</v>
      </c>
      <c r="D395" t="s">
        <v>193</v>
      </c>
      <c r="E395">
        <v>500</v>
      </c>
      <c r="F395" s="2">
        <v>2.9999999999999997E-4</v>
      </c>
      <c r="G395" s="26">
        <f t="shared" si="5"/>
        <v>7.9272123363278383E-3</v>
      </c>
    </row>
    <row r="396" spans="1:7" x14ac:dyDescent="0.2">
      <c r="A396">
        <v>362</v>
      </c>
      <c r="B396">
        <v>43190</v>
      </c>
      <c r="C396" t="s">
        <v>449</v>
      </c>
      <c r="D396" t="s">
        <v>110</v>
      </c>
      <c r="E396">
        <v>500</v>
      </c>
      <c r="F396" s="2">
        <v>2.9999999999999997E-4</v>
      </c>
      <c r="G396" s="26">
        <f t="shared" si="5"/>
        <v>7.9272123363278383E-3</v>
      </c>
    </row>
    <row r="397" spans="1:7" x14ac:dyDescent="0.2">
      <c r="A397">
        <v>363</v>
      </c>
      <c r="B397">
        <v>90003</v>
      </c>
      <c r="C397" t="s">
        <v>450</v>
      </c>
      <c r="D397" t="s">
        <v>46</v>
      </c>
      <c r="E397">
        <v>493</v>
      </c>
      <c r="F397" s="2">
        <v>2.9999999999999997E-4</v>
      </c>
      <c r="G397" s="26">
        <f t="shared" si="5"/>
        <v>7.8162313636192474E-3</v>
      </c>
    </row>
    <row r="398" spans="1:7" x14ac:dyDescent="0.2">
      <c r="A398">
        <v>364</v>
      </c>
      <c r="B398">
        <v>44015</v>
      </c>
      <c r="C398" t="s">
        <v>451</v>
      </c>
      <c r="D398" t="s">
        <v>99</v>
      </c>
      <c r="E398">
        <v>490</v>
      </c>
      <c r="F398" s="2">
        <v>2.9999999999999997E-4</v>
      </c>
      <c r="G398" s="26">
        <f t="shared" si="5"/>
        <v>7.7686680896012807E-3</v>
      </c>
    </row>
    <row r="399" spans="1:7" x14ac:dyDescent="0.2">
      <c r="A399">
        <v>365</v>
      </c>
      <c r="B399">
        <v>22229</v>
      </c>
      <c r="C399" t="s">
        <v>452</v>
      </c>
      <c r="D399" t="s">
        <v>63</v>
      </c>
      <c r="E399">
        <v>487</v>
      </c>
      <c r="F399" s="2">
        <v>2.9999999999999997E-4</v>
      </c>
      <c r="G399" s="26">
        <f t="shared" si="5"/>
        <v>7.7211048155833139E-3</v>
      </c>
    </row>
    <row r="400" spans="1:7" x14ac:dyDescent="0.2">
      <c r="A400">
        <v>366</v>
      </c>
      <c r="B400">
        <v>36223</v>
      </c>
      <c r="C400" t="s">
        <v>453</v>
      </c>
      <c r="D400" t="s">
        <v>82</v>
      </c>
      <c r="E400">
        <v>487</v>
      </c>
      <c r="F400" s="2">
        <v>2.9999999999999997E-4</v>
      </c>
      <c r="G400" s="26">
        <f t="shared" si="5"/>
        <v>7.7211048155833139E-3</v>
      </c>
    </row>
    <row r="401" spans="1:7" x14ac:dyDescent="0.2">
      <c r="A401">
        <v>367</v>
      </c>
      <c r="B401">
        <v>13016</v>
      </c>
      <c r="C401" t="s">
        <v>454</v>
      </c>
      <c r="D401" t="s">
        <v>57</v>
      </c>
      <c r="E401">
        <v>482</v>
      </c>
      <c r="F401" s="2">
        <v>2.9999999999999997E-4</v>
      </c>
      <c r="G401" s="26">
        <f t="shared" si="5"/>
        <v>7.6418326922200359E-3</v>
      </c>
    </row>
    <row r="402" spans="1:7" x14ac:dyDescent="0.2">
      <c r="A402">
        <v>368</v>
      </c>
      <c r="B402">
        <v>30010</v>
      </c>
      <c r="C402" t="s">
        <v>455</v>
      </c>
      <c r="D402" t="s">
        <v>102</v>
      </c>
      <c r="E402">
        <v>481</v>
      </c>
      <c r="F402" s="2">
        <v>2.9999999999999997E-4</v>
      </c>
      <c r="G402" s="26">
        <f t="shared" si="5"/>
        <v>7.6259782675473804E-3</v>
      </c>
    </row>
    <row r="403" spans="1:7" x14ac:dyDescent="0.2">
      <c r="A403">
        <v>369</v>
      </c>
      <c r="B403">
        <v>13070</v>
      </c>
      <c r="C403" t="s">
        <v>456</v>
      </c>
      <c r="D403" t="s">
        <v>57</v>
      </c>
      <c r="E403">
        <v>480</v>
      </c>
      <c r="F403" s="2">
        <v>2.9999999999999997E-4</v>
      </c>
      <c r="G403" s="26">
        <f t="shared" si="5"/>
        <v>7.6101238428747239E-3</v>
      </c>
    </row>
    <row r="404" spans="1:7" x14ac:dyDescent="0.2">
      <c r="A404">
        <v>370</v>
      </c>
      <c r="B404">
        <v>90044</v>
      </c>
      <c r="C404" t="s">
        <v>457</v>
      </c>
      <c r="D404" t="s">
        <v>46</v>
      </c>
      <c r="E404">
        <v>478</v>
      </c>
      <c r="F404" s="2">
        <v>2.9999999999999997E-4</v>
      </c>
      <c r="G404" s="26">
        <f t="shared" si="5"/>
        <v>7.5784149935294127E-3</v>
      </c>
    </row>
    <row r="405" spans="1:7" x14ac:dyDescent="0.2">
      <c r="A405">
        <v>371</v>
      </c>
      <c r="B405">
        <v>44050</v>
      </c>
      <c r="C405" t="s">
        <v>458</v>
      </c>
      <c r="D405" t="s">
        <v>99</v>
      </c>
      <c r="E405">
        <v>478</v>
      </c>
      <c r="F405" s="2">
        <v>2.9999999999999997E-4</v>
      </c>
      <c r="G405" s="26">
        <f t="shared" si="5"/>
        <v>7.5784149935294127E-3</v>
      </c>
    </row>
    <row r="406" spans="1:7" x14ac:dyDescent="0.2">
      <c r="A406">
        <v>372</v>
      </c>
      <c r="B406">
        <v>33167</v>
      </c>
      <c r="C406" t="s">
        <v>459</v>
      </c>
      <c r="D406" t="s">
        <v>121</v>
      </c>
      <c r="E406">
        <v>477</v>
      </c>
      <c r="F406" s="2">
        <v>2.9999999999999997E-4</v>
      </c>
      <c r="G406" s="26">
        <f t="shared" si="5"/>
        <v>7.5625605688567571E-3</v>
      </c>
    </row>
    <row r="407" spans="1:7" x14ac:dyDescent="0.2">
      <c r="A407">
        <v>373</v>
      </c>
      <c r="B407">
        <v>43007</v>
      </c>
      <c r="C407" t="s">
        <v>460</v>
      </c>
      <c r="D407" t="s">
        <v>110</v>
      </c>
      <c r="E407">
        <v>475</v>
      </c>
      <c r="F407" s="2">
        <v>2.9999999999999997E-4</v>
      </c>
      <c r="G407" s="26">
        <f t="shared" si="5"/>
        <v>7.5308517195114459E-3</v>
      </c>
    </row>
    <row r="408" spans="1:7" x14ac:dyDescent="0.2">
      <c r="A408">
        <v>374</v>
      </c>
      <c r="B408">
        <v>77000</v>
      </c>
      <c r="C408" t="s">
        <v>461</v>
      </c>
      <c r="D408" t="s">
        <v>140</v>
      </c>
      <c r="E408">
        <v>475</v>
      </c>
      <c r="F408" s="2">
        <v>2.9999999999999997E-4</v>
      </c>
      <c r="G408" s="26">
        <f t="shared" si="5"/>
        <v>7.5308517195114459E-3</v>
      </c>
    </row>
    <row r="409" spans="1:7" x14ac:dyDescent="0.2">
      <c r="A409">
        <v>375</v>
      </c>
      <c r="B409">
        <v>11511</v>
      </c>
      <c r="C409" t="s">
        <v>462</v>
      </c>
      <c r="D409" t="s">
        <v>96</v>
      </c>
      <c r="E409">
        <v>474</v>
      </c>
      <c r="F409" s="2">
        <v>2.9999999999999997E-4</v>
      </c>
      <c r="G409" s="26">
        <f t="shared" si="5"/>
        <v>7.5149972948387904E-3</v>
      </c>
    </row>
    <row r="410" spans="1:7" x14ac:dyDescent="0.2">
      <c r="A410">
        <v>376</v>
      </c>
      <c r="B410">
        <v>20234</v>
      </c>
      <c r="C410" t="s">
        <v>463</v>
      </c>
      <c r="D410" t="s">
        <v>79</v>
      </c>
      <c r="E410">
        <v>472</v>
      </c>
      <c r="F410" s="2">
        <v>2.9999999999999997E-4</v>
      </c>
      <c r="G410" s="26">
        <f t="shared" si="5"/>
        <v>7.4832884454934792E-3</v>
      </c>
    </row>
    <row r="411" spans="1:7" x14ac:dyDescent="0.2">
      <c r="A411">
        <v>377</v>
      </c>
      <c r="B411">
        <v>14191</v>
      </c>
      <c r="C411" t="s">
        <v>464</v>
      </c>
      <c r="D411" t="s">
        <v>76</v>
      </c>
      <c r="E411">
        <v>469</v>
      </c>
      <c r="F411" s="2">
        <v>2.9999999999999997E-4</v>
      </c>
      <c r="G411" s="26">
        <f t="shared" si="5"/>
        <v>7.4357251714755115E-3</v>
      </c>
    </row>
    <row r="412" spans="1:7" x14ac:dyDescent="0.2">
      <c r="A412">
        <v>378</v>
      </c>
      <c r="B412">
        <v>36789</v>
      </c>
      <c r="C412" t="s">
        <v>465</v>
      </c>
      <c r="D412" t="s">
        <v>82</v>
      </c>
      <c r="E412">
        <v>468</v>
      </c>
      <c r="F412" s="2">
        <v>2.9999999999999997E-4</v>
      </c>
      <c r="G412" s="26">
        <f t="shared" si="5"/>
        <v>7.419870746802856E-3</v>
      </c>
    </row>
    <row r="413" spans="1:7" x14ac:dyDescent="0.2">
      <c r="A413">
        <v>379</v>
      </c>
      <c r="B413">
        <v>14020</v>
      </c>
      <c r="C413" t="s">
        <v>466</v>
      </c>
      <c r="D413" t="s">
        <v>76</v>
      </c>
      <c r="E413">
        <v>464</v>
      </c>
      <c r="F413" s="2">
        <v>2.9999999999999997E-4</v>
      </c>
      <c r="G413" s="26">
        <f t="shared" si="5"/>
        <v>7.3564530481122336E-3</v>
      </c>
    </row>
    <row r="414" spans="1:7" x14ac:dyDescent="0.2">
      <c r="A414">
        <v>380</v>
      </c>
      <c r="B414">
        <v>14110</v>
      </c>
      <c r="C414" t="s">
        <v>467</v>
      </c>
      <c r="D414" t="s">
        <v>76</v>
      </c>
      <c r="E414">
        <v>463</v>
      </c>
      <c r="F414" s="2">
        <v>2.9999999999999997E-4</v>
      </c>
      <c r="G414" s="26">
        <f t="shared" si="5"/>
        <v>7.340598623439578E-3</v>
      </c>
    </row>
    <row r="415" spans="1:7" x14ac:dyDescent="0.2">
      <c r="A415">
        <v>381</v>
      </c>
      <c r="B415">
        <v>65339</v>
      </c>
      <c r="C415" t="s">
        <v>468</v>
      </c>
      <c r="D415" t="s">
        <v>193</v>
      </c>
      <c r="E415">
        <v>463</v>
      </c>
      <c r="F415" s="2">
        <v>2.9999999999999997E-4</v>
      </c>
      <c r="G415" s="26">
        <f t="shared" si="5"/>
        <v>7.340598623439578E-3</v>
      </c>
    </row>
    <row r="416" spans="1:7" x14ac:dyDescent="0.2">
      <c r="A416">
        <v>382</v>
      </c>
      <c r="B416">
        <v>70500</v>
      </c>
      <c r="C416" t="s">
        <v>469</v>
      </c>
      <c r="D416" t="s">
        <v>85</v>
      </c>
      <c r="E416">
        <v>461</v>
      </c>
      <c r="F416" s="2">
        <v>2.9999999999999997E-4</v>
      </c>
      <c r="G416" s="26">
        <f t="shared" si="5"/>
        <v>7.3088897740942668E-3</v>
      </c>
    </row>
    <row r="417" spans="1:7" x14ac:dyDescent="0.2">
      <c r="A417">
        <v>383</v>
      </c>
      <c r="B417">
        <v>12120</v>
      </c>
      <c r="C417" t="s">
        <v>470</v>
      </c>
      <c r="D417" t="s">
        <v>49</v>
      </c>
      <c r="E417">
        <v>456</v>
      </c>
      <c r="F417" s="2">
        <v>2.9999999999999997E-4</v>
      </c>
      <c r="G417" s="26">
        <f t="shared" si="5"/>
        <v>7.229617650730988E-3</v>
      </c>
    </row>
    <row r="418" spans="1:7" x14ac:dyDescent="0.2">
      <c r="A418">
        <v>384</v>
      </c>
      <c r="B418">
        <v>14074</v>
      </c>
      <c r="C418" t="s">
        <v>471</v>
      </c>
      <c r="D418" t="s">
        <v>76</v>
      </c>
      <c r="E418">
        <v>453</v>
      </c>
      <c r="F418" s="2">
        <v>2.9999999999999997E-4</v>
      </c>
      <c r="G418" s="26">
        <f t="shared" si="5"/>
        <v>7.1820543767130212E-3</v>
      </c>
    </row>
    <row r="419" spans="1:7" x14ac:dyDescent="0.2">
      <c r="A419">
        <v>385</v>
      </c>
      <c r="B419">
        <v>55595</v>
      </c>
      <c r="C419" t="s">
        <v>472</v>
      </c>
      <c r="D419" t="s">
        <v>60</v>
      </c>
      <c r="E419">
        <v>450</v>
      </c>
      <c r="F419" s="2">
        <v>2.9999999999999997E-4</v>
      </c>
      <c r="G419" s="26">
        <f t="shared" si="5"/>
        <v>7.1344911026950536E-3</v>
      </c>
    </row>
    <row r="420" spans="1:7" x14ac:dyDescent="0.2">
      <c r="A420">
        <v>386</v>
      </c>
      <c r="B420">
        <v>90014</v>
      </c>
      <c r="C420" t="s">
        <v>473</v>
      </c>
      <c r="D420" t="s">
        <v>46</v>
      </c>
      <c r="E420">
        <v>450</v>
      </c>
      <c r="F420" s="2">
        <v>2.9999999999999997E-4</v>
      </c>
      <c r="G420" s="26">
        <f t="shared" ref="G420:G483" si="6">E420/$C$26</f>
        <v>7.1344911026950536E-3</v>
      </c>
    </row>
    <row r="421" spans="1:7" x14ac:dyDescent="0.2">
      <c r="A421">
        <v>387</v>
      </c>
      <c r="B421">
        <v>43113</v>
      </c>
      <c r="C421" t="s">
        <v>474</v>
      </c>
      <c r="D421" t="s">
        <v>110</v>
      </c>
      <c r="E421">
        <v>450</v>
      </c>
      <c r="F421" s="2">
        <v>2.9999999999999997E-4</v>
      </c>
      <c r="G421" s="26">
        <f t="shared" si="6"/>
        <v>7.1344911026950536E-3</v>
      </c>
    </row>
    <row r="422" spans="1:7" x14ac:dyDescent="0.2">
      <c r="A422">
        <v>388</v>
      </c>
      <c r="B422">
        <v>31131</v>
      </c>
      <c r="C422" t="s">
        <v>475</v>
      </c>
      <c r="D422" t="s">
        <v>90</v>
      </c>
      <c r="E422">
        <v>449</v>
      </c>
      <c r="F422" s="2">
        <v>2.9999999999999997E-4</v>
      </c>
      <c r="G422" s="26">
        <f t="shared" si="6"/>
        <v>7.118636678022398E-3</v>
      </c>
    </row>
    <row r="423" spans="1:7" x14ac:dyDescent="0.2">
      <c r="A423">
        <v>389</v>
      </c>
      <c r="B423">
        <v>14789</v>
      </c>
      <c r="C423" t="s">
        <v>476</v>
      </c>
      <c r="D423" t="s">
        <v>76</v>
      </c>
      <c r="E423">
        <v>447</v>
      </c>
      <c r="F423" s="2">
        <v>2.9999999999999997E-4</v>
      </c>
      <c r="G423" s="26">
        <f t="shared" si="6"/>
        <v>7.0869278286770868E-3</v>
      </c>
    </row>
    <row r="424" spans="1:7" x14ac:dyDescent="0.2">
      <c r="A424">
        <v>390</v>
      </c>
      <c r="B424">
        <v>18420</v>
      </c>
      <c r="C424" t="s">
        <v>477</v>
      </c>
      <c r="D424" t="s">
        <v>107</v>
      </c>
      <c r="E424">
        <v>445</v>
      </c>
      <c r="F424" s="2">
        <v>2.9999999999999997E-4</v>
      </c>
      <c r="G424" s="26">
        <f t="shared" si="6"/>
        <v>7.0552189793317756E-3</v>
      </c>
    </row>
    <row r="425" spans="1:7" x14ac:dyDescent="0.2">
      <c r="A425">
        <v>391</v>
      </c>
      <c r="B425">
        <v>10678</v>
      </c>
      <c r="C425" t="s">
        <v>478</v>
      </c>
      <c r="D425" t="s">
        <v>43</v>
      </c>
      <c r="E425">
        <v>445</v>
      </c>
      <c r="F425" s="2">
        <v>2.9999999999999997E-4</v>
      </c>
      <c r="G425" s="26">
        <f t="shared" si="6"/>
        <v>7.0552189793317756E-3</v>
      </c>
    </row>
    <row r="426" spans="1:7" x14ac:dyDescent="0.2">
      <c r="A426">
        <v>392</v>
      </c>
      <c r="B426">
        <v>77771</v>
      </c>
      <c r="C426" t="s">
        <v>479</v>
      </c>
      <c r="D426" t="s">
        <v>140</v>
      </c>
      <c r="E426">
        <v>444</v>
      </c>
      <c r="F426" s="2">
        <v>2.9999999999999997E-4</v>
      </c>
      <c r="G426" s="26">
        <f t="shared" si="6"/>
        <v>7.0393645546591201E-3</v>
      </c>
    </row>
    <row r="427" spans="1:7" x14ac:dyDescent="0.2">
      <c r="A427">
        <v>393</v>
      </c>
      <c r="B427">
        <v>19100</v>
      </c>
      <c r="C427" t="s">
        <v>480</v>
      </c>
      <c r="D427" t="s">
        <v>73</v>
      </c>
      <c r="E427">
        <v>443</v>
      </c>
      <c r="F427" s="2">
        <v>2.9999999999999997E-4</v>
      </c>
      <c r="G427" s="26">
        <f t="shared" si="6"/>
        <v>7.0235101299864645E-3</v>
      </c>
    </row>
    <row r="428" spans="1:7" x14ac:dyDescent="0.2">
      <c r="A428">
        <v>394</v>
      </c>
      <c r="B428">
        <v>70170</v>
      </c>
      <c r="C428" t="s">
        <v>481</v>
      </c>
      <c r="D428" t="s">
        <v>85</v>
      </c>
      <c r="E428">
        <v>441</v>
      </c>
      <c r="F428" s="2">
        <v>2.9999999999999997E-4</v>
      </c>
      <c r="G428" s="26">
        <f t="shared" si="6"/>
        <v>6.9918012806411533E-3</v>
      </c>
    </row>
    <row r="429" spans="1:7" x14ac:dyDescent="0.2">
      <c r="A429">
        <v>395</v>
      </c>
      <c r="B429">
        <v>31323</v>
      </c>
      <c r="C429" t="s">
        <v>482</v>
      </c>
      <c r="D429" t="s">
        <v>90</v>
      </c>
      <c r="E429">
        <v>438</v>
      </c>
      <c r="F429" s="2">
        <v>2.9999999999999997E-4</v>
      </c>
      <c r="G429" s="26">
        <f t="shared" si="6"/>
        <v>6.9442380066231857E-3</v>
      </c>
    </row>
    <row r="430" spans="1:7" x14ac:dyDescent="0.2">
      <c r="A430">
        <v>396</v>
      </c>
      <c r="B430">
        <v>15115</v>
      </c>
      <c r="C430" t="s">
        <v>483</v>
      </c>
      <c r="D430" t="s">
        <v>52</v>
      </c>
      <c r="E430">
        <v>433</v>
      </c>
      <c r="F430" s="2">
        <v>2.9999999999999997E-4</v>
      </c>
      <c r="G430" s="26">
        <f t="shared" si="6"/>
        <v>6.8649658832599077E-3</v>
      </c>
    </row>
    <row r="431" spans="1:7" x14ac:dyDescent="0.2">
      <c r="A431">
        <v>397</v>
      </c>
      <c r="B431">
        <v>40180</v>
      </c>
      <c r="C431" t="s">
        <v>484</v>
      </c>
      <c r="D431" t="s">
        <v>66</v>
      </c>
      <c r="E431">
        <v>430</v>
      </c>
      <c r="F431" s="2">
        <v>2.9999999999999997E-4</v>
      </c>
      <c r="G431" s="26">
        <f t="shared" si="6"/>
        <v>6.8174026092419409E-3</v>
      </c>
    </row>
    <row r="432" spans="1:7" x14ac:dyDescent="0.2">
      <c r="A432">
        <v>398</v>
      </c>
      <c r="B432">
        <v>19256</v>
      </c>
      <c r="C432" t="s">
        <v>485</v>
      </c>
      <c r="D432" t="s">
        <v>73</v>
      </c>
      <c r="E432">
        <v>429</v>
      </c>
      <c r="F432" s="2">
        <v>2.9999999999999997E-4</v>
      </c>
      <c r="G432" s="26">
        <f t="shared" si="6"/>
        <v>6.8015481845692845E-3</v>
      </c>
    </row>
    <row r="433" spans="1:7" x14ac:dyDescent="0.2">
      <c r="A433">
        <v>399</v>
      </c>
      <c r="B433">
        <v>10010</v>
      </c>
      <c r="C433" t="s">
        <v>486</v>
      </c>
      <c r="D433" t="s">
        <v>43</v>
      </c>
      <c r="E433">
        <v>427</v>
      </c>
      <c r="F433" s="2">
        <v>2.9999999999999997E-4</v>
      </c>
      <c r="G433" s="26">
        <f t="shared" si="6"/>
        <v>6.7698393352239733E-3</v>
      </c>
    </row>
    <row r="434" spans="1:7" x14ac:dyDescent="0.2">
      <c r="A434">
        <v>400</v>
      </c>
      <c r="B434">
        <v>33030</v>
      </c>
      <c r="C434" t="s">
        <v>487</v>
      </c>
      <c r="D434" t="s">
        <v>121</v>
      </c>
      <c r="E434">
        <v>425</v>
      </c>
      <c r="F434" s="2">
        <v>2.9999999999999997E-4</v>
      </c>
      <c r="G434" s="26">
        <f t="shared" si="6"/>
        <v>6.7381304858786621E-3</v>
      </c>
    </row>
    <row r="435" spans="1:7" x14ac:dyDescent="0.2">
      <c r="A435">
        <v>401</v>
      </c>
      <c r="B435">
        <v>90222</v>
      </c>
      <c r="C435" t="s">
        <v>488</v>
      </c>
      <c r="D435" t="s">
        <v>46</v>
      </c>
      <c r="E435">
        <v>422</v>
      </c>
      <c r="F435" s="2">
        <v>2.9999999999999997E-4</v>
      </c>
      <c r="G435" s="26">
        <f t="shared" si="6"/>
        <v>6.6905672118606953E-3</v>
      </c>
    </row>
    <row r="436" spans="1:7" x14ac:dyDescent="0.2">
      <c r="A436">
        <v>402</v>
      </c>
      <c r="B436">
        <v>11110</v>
      </c>
      <c r="C436" t="s">
        <v>489</v>
      </c>
      <c r="D436" t="s">
        <v>96</v>
      </c>
      <c r="E436">
        <v>421</v>
      </c>
      <c r="F436" s="2">
        <v>2.9999999999999997E-4</v>
      </c>
      <c r="G436" s="26">
        <f t="shared" si="6"/>
        <v>6.6747127871880398E-3</v>
      </c>
    </row>
    <row r="437" spans="1:7" x14ac:dyDescent="0.2">
      <c r="A437">
        <v>403</v>
      </c>
      <c r="B437">
        <v>13300</v>
      </c>
      <c r="C437" t="s">
        <v>490</v>
      </c>
      <c r="D437" t="s">
        <v>57</v>
      </c>
      <c r="E437">
        <v>419</v>
      </c>
      <c r="F437" s="2">
        <v>2.9999999999999997E-4</v>
      </c>
      <c r="G437" s="26">
        <f t="shared" si="6"/>
        <v>6.6430039378427277E-3</v>
      </c>
    </row>
    <row r="438" spans="1:7" x14ac:dyDescent="0.2">
      <c r="A438">
        <v>404</v>
      </c>
      <c r="B438">
        <v>15215</v>
      </c>
      <c r="C438" t="s">
        <v>491</v>
      </c>
      <c r="D438" t="s">
        <v>52</v>
      </c>
      <c r="E438">
        <v>412</v>
      </c>
      <c r="F438" s="2">
        <v>2.9999999999999997E-4</v>
      </c>
      <c r="G438" s="26">
        <f t="shared" si="6"/>
        <v>6.5320229651341386E-3</v>
      </c>
    </row>
    <row r="439" spans="1:7" x14ac:dyDescent="0.2">
      <c r="A439">
        <v>405</v>
      </c>
      <c r="B439">
        <v>30230</v>
      </c>
      <c r="C439" t="s">
        <v>492</v>
      </c>
      <c r="D439" t="s">
        <v>102</v>
      </c>
      <c r="E439">
        <v>412</v>
      </c>
      <c r="F439" s="2">
        <v>2.9999999999999997E-4</v>
      </c>
      <c r="G439" s="26">
        <f t="shared" si="6"/>
        <v>6.5320229651341386E-3</v>
      </c>
    </row>
    <row r="440" spans="1:7" x14ac:dyDescent="0.2">
      <c r="A440">
        <v>406</v>
      </c>
      <c r="B440">
        <v>90390</v>
      </c>
      <c r="C440" t="s">
        <v>493</v>
      </c>
      <c r="D440" t="s">
        <v>46</v>
      </c>
      <c r="E440">
        <v>408</v>
      </c>
      <c r="F440" s="2">
        <v>2.9999999999999997E-4</v>
      </c>
      <c r="G440" s="26">
        <f t="shared" si="6"/>
        <v>6.4686052664435154E-3</v>
      </c>
    </row>
    <row r="441" spans="1:7" x14ac:dyDescent="0.2">
      <c r="A441">
        <v>407</v>
      </c>
      <c r="B441">
        <v>90101</v>
      </c>
      <c r="C441" t="s">
        <v>494</v>
      </c>
      <c r="D441" t="s">
        <v>46</v>
      </c>
      <c r="E441">
        <v>405</v>
      </c>
      <c r="F441" s="2">
        <v>2.9999999999999997E-4</v>
      </c>
      <c r="G441" s="26">
        <f t="shared" si="6"/>
        <v>6.4210419924255486E-3</v>
      </c>
    </row>
    <row r="442" spans="1:7" x14ac:dyDescent="0.2">
      <c r="A442">
        <v>408</v>
      </c>
      <c r="B442">
        <v>15015</v>
      </c>
      <c r="C442" t="s">
        <v>495</v>
      </c>
      <c r="D442" t="s">
        <v>52</v>
      </c>
      <c r="E442">
        <v>403</v>
      </c>
      <c r="F442" s="2">
        <v>2.9999999999999997E-4</v>
      </c>
      <c r="G442" s="26">
        <f t="shared" si="6"/>
        <v>6.3893331430802374E-3</v>
      </c>
    </row>
    <row r="443" spans="1:7" x14ac:dyDescent="0.2">
      <c r="A443">
        <v>409</v>
      </c>
      <c r="B443">
        <v>10002</v>
      </c>
      <c r="C443" t="s">
        <v>496</v>
      </c>
      <c r="D443" t="s">
        <v>43</v>
      </c>
      <c r="E443">
        <v>400</v>
      </c>
      <c r="F443" s="2">
        <v>2.9999999999999997E-4</v>
      </c>
      <c r="G443" s="26">
        <f t="shared" si="6"/>
        <v>6.3417698690622706E-3</v>
      </c>
    </row>
    <row r="444" spans="1:7" x14ac:dyDescent="0.2">
      <c r="A444">
        <v>410</v>
      </c>
      <c r="B444">
        <v>18118</v>
      </c>
      <c r="C444" t="s">
        <v>497</v>
      </c>
      <c r="D444" t="s">
        <v>107</v>
      </c>
      <c r="E444">
        <v>400</v>
      </c>
      <c r="F444" s="2">
        <v>2.9999999999999997E-4</v>
      </c>
      <c r="G444" s="26">
        <f t="shared" si="6"/>
        <v>6.3417698690622706E-3</v>
      </c>
    </row>
    <row r="445" spans="1:7" x14ac:dyDescent="0.2">
      <c r="A445">
        <v>411</v>
      </c>
      <c r="B445">
        <v>30130</v>
      </c>
      <c r="C445" t="s">
        <v>498</v>
      </c>
      <c r="D445" t="s">
        <v>102</v>
      </c>
      <c r="E445">
        <v>400</v>
      </c>
      <c r="F445" s="2">
        <v>2.9999999999999997E-4</v>
      </c>
      <c r="G445" s="26">
        <f t="shared" si="6"/>
        <v>6.3417698690622706E-3</v>
      </c>
    </row>
    <row r="446" spans="1:7" x14ac:dyDescent="0.2">
      <c r="A446">
        <v>412</v>
      </c>
      <c r="B446">
        <v>14003</v>
      </c>
      <c r="C446" t="s">
        <v>499</v>
      </c>
      <c r="D446" t="s">
        <v>76</v>
      </c>
      <c r="E446">
        <v>399</v>
      </c>
      <c r="F446" s="2">
        <v>2.9999999999999997E-4</v>
      </c>
      <c r="G446" s="26">
        <f t="shared" si="6"/>
        <v>6.3259154443896142E-3</v>
      </c>
    </row>
    <row r="447" spans="1:7" x14ac:dyDescent="0.2">
      <c r="A447">
        <v>413</v>
      </c>
      <c r="B447">
        <v>20555</v>
      </c>
      <c r="C447" t="s">
        <v>500</v>
      </c>
      <c r="D447" t="s">
        <v>79</v>
      </c>
      <c r="E447">
        <v>398</v>
      </c>
      <c r="F447" s="2">
        <v>2.9999999999999997E-4</v>
      </c>
      <c r="G447" s="26">
        <f t="shared" si="6"/>
        <v>6.3100610197169586E-3</v>
      </c>
    </row>
    <row r="448" spans="1:7" x14ac:dyDescent="0.2">
      <c r="A448">
        <v>414</v>
      </c>
      <c r="B448">
        <v>90090</v>
      </c>
      <c r="C448" t="s">
        <v>501</v>
      </c>
      <c r="D448" t="s">
        <v>46</v>
      </c>
      <c r="E448">
        <v>395</v>
      </c>
      <c r="F448" s="2">
        <v>2.9999999999999997E-4</v>
      </c>
      <c r="G448" s="26">
        <f t="shared" si="6"/>
        <v>6.2624977456989918E-3</v>
      </c>
    </row>
    <row r="449" spans="1:7" x14ac:dyDescent="0.2">
      <c r="A449">
        <v>415</v>
      </c>
      <c r="B449">
        <v>20567</v>
      </c>
      <c r="C449" t="s">
        <v>502</v>
      </c>
      <c r="D449" t="s">
        <v>79</v>
      </c>
      <c r="E449">
        <v>395</v>
      </c>
      <c r="F449" s="2">
        <v>2.9999999999999997E-4</v>
      </c>
      <c r="G449" s="26">
        <f t="shared" si="6"/>
        <v>6.2624977456989918E-3</v>
      </c>
    </row>
    <row r="450" spans="1:7" x14ac:dyDescent="0.2">
      <c r="A450">
        <v>416</v>
      </c>
      <c r="B450">
        <v>11611</v>
      </c>
      <c r="C450" t="s">
        <v>503</v>
      </c>
      <c r="D450" t="s">
        <v>96</v>
      </c>
      <c r="E450">
        <v>394</v>
      </c>
      <c r="F450" s="2">
        <v>2.9999999999999997E-4</v>
      </c>
      <c r="G450" s="26">
        <f t="shared" si="6"/>
        <v>6.2466433210263362E-3</v>
      </c>
    </row>
    <row r="451" spans="1:7" x14ac:dyDescent="0.2">
      <c r="A451">
        <v>417</v>
      </c>
      <c r="B451">
        <v>70600</v>
      </c>
      <c r="C451" t="s">
        <v>504</v>
      </c>
      <c r="D451" t="s">
        <v>85</v>
      </c>
      <c r="E451">
        <v>388</v>
      </c>
      <c r="F451" s="2">
        <v>2.9999999999999997E-4</v>
      </c>
      <c r="G451" s="26">
        <f t="shared" si="6"/>
        <v>6.1515167729904018E-3</v>
      </c>
    </row>
    <row r="452" spans="1:7" x14ac:dyDescent="0.2">
      <c r="A452">
        <v>418</v>
      </c>
      <c r="B452">
        <v>18333</v>
      </c>
      <c r="C452" t="s">
        <v>505</v>
      </c>
      <c r="D452" t="s">
        <v>107</v>
      </c>
      <c r="E452">
        <v>388</v>
      </c>
      <c r="F452" s="2">
        <v>2.9999999999999997E-4</v>
      </c>
      <c r="G452" s="26">
        <f t="shared" si="6"/>
        <v>6.1515167729904018E-3</v>
      </c>
    </row>
    <row r="453" spans="1:7" x14ac:dyDescent="0.2">
      <c r="A453">
        <v>419</v>
      </c>
      <c r="B453">
        <v>11011</v>
      </c>
      <c r="C453" t="s">
        <v>506</v>
      </c>
      <c r="D453" t="s">
        <v>96</v>
      </c>
      <c r="E453">
        <v>388</v>
      </c>
      <c r="F453" s="2">
        <v>2.9999999999999997E-4</v>
      </c>
      <c r="G453" s="26">
        <f t="shared" si="6"/>
        <v>6.1515167729904018E-3</v>
      </c>
    </row>
    <row r="454" spans="1:7" x14ac:dyDescent="0.2">
      <c r="A454">
        <v>420</v>
      </c>
      <c r="B454">
        <v>15024</v>
      </c>
      <c r="C454" t="s">
        <v>507</v>
      </c>
      <c r="D454" t="s">
        <v>52</v>
      </c>
      <c r="E454">
        <v>384</v>
      </c>
      <c r="F454" s="2">
        <v>2.9999999999999997E-4</v>
      </c>
      <c r="G454" s="26">
        <f t="shared" si="6"/>
        <v>6.0880990742997795E-3</v>
      </c>
    </row>
    <row r="455" spans="1:7" x14ac:dyDescent="0.2">
      <c r="A455">
        <v>421</v>
      </c>
      <c r="B455">
        <v>50222</v>
      </c>
      <c r="C455" t="s">
        <v>508</v>
      </c>
      <c r="D455" t="s">
        <v>93</v>
      </c>
      <c r="E455">
        <v>384</v>
      </c>
      <c r="F455" s="2">
        <v>2.9999999999999997E-4</v>
      </c>
      <c r="G455" s="26">
        <f t="shared" si="6"/>
        <v>6.0880990742997795E-3</v>
      </c>
    </row>
    <row r="456" spans="1:7" x14ac:dyDescent="0.2">
      <c r="A456">
        <v>422</v>
      </c>
      <c r="B456">
        <v>14333</v>
      </c>
      <c r="C456" t="s">
        <v>509</v>
      </c>
      <c r="D456" t="s">
        <v>76</v>
      </c>
      <c r="E456">
        <v>380</v>
      </c>
      <c r="F456" s="2">
        <v>2.9999999999999997E-4</v>
      </c>
      <c r="G456" s="26">
        <f t="shared" si="6"/>
        <v>6.0246813756091571E-3</v>
      </c>
    </row>
    <row r="457" spans="1:7" x14ac:dyDescent="0.2">
      <c r="A457">
        <v>423</v>
      </c>
      <c r="B457">
        <v>19311</v>
      </c>
      <c r="C457" t="s">
        <v>510</v>
      </c>
      <c r="D457" t="s">
        <v>73</v>
      </c>
      <c r="E457">
        <v>380</v>
      </c>
      <c r="F457" s="2">
        <v>2.9999999999999997E-4</v>
      </c>
      <c r="G457" s="26">
        <f t="shared" si="6"/>
        <v>6.0246813756091571E-3</v>
      </c>
    </row>
    <row r="458" spans="1:7" x14ac:dyDescent="0.2">
      <c r="A458">
        <v>424</v>
      </c>
      <c r="B458">
        <v>15022</v>
      </c>
      <c r="C458" t="s">
        <v>511</v>
      </c>
      <c r="D458" t="s">
        <v>52</v>
      </c>
      <c r="E458">
        <v>377</v>
      </c>
      <c r="F458" s="2">
        <v>2.0000000000000001E-4</v>
      </c>
      <c r="G458" s="26">
        <f t="shared" si="6"/>
        <v>5.9771181015911895E-3</v>
      </c>
    </row>
    <row r="459" spans="1:7" x14ac:dyDescent="0.2">
      <c r="A459">
        <v>425</v>
      </c>
      <c r="B459">
        <v>18965</v>
      </c>
      <c r="C459" t="s">
        <v>512</v>
      </c>
      <c r="D459" t="s">
        <v>107</v>
      </c>
      <c r="E459">
        <v>377</v>
      </c>
      <c r="F459" s="2">
        <v>2.0000000000000001E-4</v>
      </c>
      <c r="G459" s="26">
        <f t="shared" si="6"/>
        <v>5.9771181015911895E-3</v>
      </c>
    </row>
    <row r="460" spans="1:7" x14ac:dyDescent="0.2">
      <c r="A460">
        <v>426</v>
      </c>
      <c r="B460">
        <v>33244</v>
      </c>
      <c r="C460" t="s">
        <v>513</v>
      </c>
      <c r="D460" t="s">
        <v>121</v>
      </c>
      <c r="E460">
        <v>376</v>
      </c>
      <c r="F460" s="2">
        <v>2.0000000000000001E-4</v>
      </c>
      <c r="G460" s="26">
        <f t="shared" si="6"/>
        <v>5.9612636769185339E-3</v>
      </c>
    </row>
    <row r="461" spans="1:7" x14ac:dyDescent="0.2">
      <c r="A461">
        <v>427</v>
      </c>
      <c r="B461">
        <v>33444</v>
      </c>
      <c r="C461" t="s">
        <v>514</v>
      </c>
      <c r="D461" t="s">
        <v>121</v>
      </c>
      <c r="E461">
        <v>372</v>
      </c>
      <c r="F461" s="2">
        <v>2.0000000000000001E-4</v>
      </c>
      <c r="G461" s="26">
        <f t="shared" si="6"/>
        <v>5.8978459782279115E-3</v>
      </c>
    </row>
    <row r="462" spans="1:7" x14ac:dyDescent="0.2">
      <c r="A462">
        <v>428</v>
      </c>
      <c r="B462">
        <v>18181</v>
      </c>
      <c r="C462" t="s">
        <v>515</v>
      </c>
      <c r="D462" t="s">
        <v>107</v>
      </c>
      <c r="E462">
        <v>369</v>
      </c>
      <c r="F462" s="2">
        <v>2.0000000000000001E-4</v>
      </c>
      <c r="G462" s="26">
        <f t="shared" si="6"/>
        <v>5.8502827042099439E-3</v>
      </c>
    </row>
    <row r="463" spans="1:7" x14ac:dyDescent="0.2">
      <c r="A463">
        <v>429</v>
      </c>
      <c r="B463">
        <v>90197</v>
      </c>
      <c r="C463" t="s">
        <v>516</v>
      </c>
      <c r="D463" t="s">
        <v>46</v>
      </c>
      <c r="E463">
        <v>369</v>
      </c>
      <c r="F463" s="2">
        <v>2.0000000000000001E-4</v>
      </c>
      <c r="G463" s="26">
        <f t="shared" si="6"/>
        <v>5.8502827042099439E-3</v>
      </c>
    </row>
    <row r="464" spans="1:7" x14ac:dyDescent="0.2">
      <c r="A464">
        <v>430</v>
      </c>
      <c r="B464">
        <v>50702</v>
      </c>
      <c r="C464" t="s">
        <v>517</v>
      </c>
      <c r="D464" t="s">
        <v>93</v>
      </c>
      <c r="E464">
        <v>364</v>
      </c>
      <c r="F464" s="2">
        <v>2.0000000000000001E-4</v>
      </c>
      <c r="G464" s="26">
        <f t="shared" si="6"/>
        <v>5.7710105808466659E-3</v>
      </c>
    </row>
    <row r="465" spans="1:7" x14ac:dyDescent="0.2">
      <c r="A465">
        <v>431</v>
      </c>
      <c r="B465">
        <v>15500</v>
      </c>
      <c r="C465" t="s">
        <v>518</v>
      </c>
      <c r="D465" t="s">
        <v>52</v>
      </c>
      <c r="E465">
        <v>363</v>
      </c>
      <c r="F465" s="2">
        <v>2.0000000000000001E-4</v>
      </c>
      <c r="G465" s="26">
        <f t="shared" si="6"/>
        <v>5.7551561561740103E-3</v>
      </c>
    </row>
    <row r="466" spans="1:7" x14ac:dyDescent="0.2">
      <c r="A466">
        <v>432</v>
      </c>
      <c r="B466">
        <v>14555</v>
      </c>
      <c r="C466" t="s">
        <v>519</v>
      </c>
      <c r="D466" t="s">
        <v>76</v>
      </c>
      <c r="E466">
        <v>359</v>
      </c>
      <c r="F466" s="2">
        <v>2.0000000000000001E-4</v>
      </c>
      <c r="G466" s="26">
        <f t="shared" si="6"/>
        <v>5.6917384574833871E-3</v>
      </c>
    </row>
    <row r="467" spans="1:7" x14ac:dyDescent="0.2">
      <c r="A467">
        <v>433</v>
      </c>
      <c r="B467">
        <v>44221</v>
      </c>
      <c r="C467" t="s">
        <v>520</v>
      </c>
      <c r="D467" t="s">
        <v>99</v>
      </c>
      <c r="E467">
        <v>358</v>
      </c>
      <c r="F467" s="2">
        <v>2.0000000000000001E-4</v>
      </c>
      <c r="G467" s="26">
        <f t="shared" si="6"/>
        <v>5.6758840328107315E-3</v>
      </c>
    </row>
    <row r="468" spans="1:7" x14ac:dyDescent="0.2">
      <c r="A468">
        <v>434</v>
      </c>
      <c r="B468">
        <v>30033</v>
      </c>
      <c r="C468" t="s">
        <v>521</v>
      </c>
      <c r="D468" t="s">
        <v>102</v>
      </c>
      <c r="E468">
        <v>356</v>
      </c>
      <c r="F468" s="2">
        <v>2.0000000000000001E-4</v>
      </c>
      <c r="G468" s="26">
        <f t="shared" si="6"/>
        <v>5.6441751834654203E-3</v>
      </c>
    </row>
    <row r="469" spans="1:7" x14ac:dyDescent="0.2">
      <c r="A469">
        <v>435</v>
      </c>
      <c r="B469">
        <v>13133</v>
      </c>
      <c r="C469" t="s">
        <v>522</v>
      </c>
      <c r="D469" t="s">
        <v>57</v>
      </c>
      <c r="E469">
        <v>353</v>
      </c>
      <c r="F469" s="2">
        <v>2.0000000000000001E-4</v>
      </c>
      <c r="G469" s="26">
        <f t="shared" si="6"/>
        <v>5.5966119094474536E-3</v>
      </c>
    </row>
    <row r="470" spans="1:7" x14ac:dyDescent="0.2">
      <c r="A470">
        <v>436</v>
      </c>
      <c r="B470">
        <v>15111</v>
      </c>
      <c r="C470" t="s">
        <v>523</v>
      </c>
      <c r="D470" t="s">
        <v>52</v>
      </c>
      <c r="E470">
        <v>353</v>
      </c>
      <c r="F470" s="2">
        <v>2.0000000000000001E-4</v>
      </c>
      <c r="G470" s="26">
        <f t="shared" si="6"/>
        <v>5.5966119094474536E-3</v>
      </c>
    </row>
    <row r="471" spans="1:7" x14ac:dyDescent="0.2">
      <c r="A471">
        <v>437</v>
      </c>
      <c r="B471">
        <v>44999</v>
      </c>
      <c r="C471" t="s">
        <v>524</v>
      </c>
      <c r="D471" t="s">
        <v>99</v>
      </c>
      <c r="E471">
        <v>352</v>
      </c>
      <c r="F471" s="2">
        <v>2.0000000000000001E-4</v>
      </c>
      <c r="G471" s="26">
        <f t="shared" si="6"/>
        <v>5.580757484774798E-3</v>
      </c>
    </row>
    <row r="472" spans="1:7" x14ac:dyDescent="0.2">
      <c r="A472">
        <v>438</v>
      </c>
      <c r="B472">
        <v>50017</v>
      </c>
      <c r="C472" t="s">
        <v>525</v>
      </c>
      <c r="D472" t="s">
        <v>93</v>
      </c>
      <c r="E472">
        <v>349</v>
      </c>
      <c r="F472" s="2">
        <v>2.0000000000000001E-4</v>
      </c>
      <c r="G472" s="26">
        <f t="shared" si="6"/>
        <v>5.5331942107568304E-3</v>
      </c>
    </row>
    <row r="473" spans="1:7" x14ac:dyDescent="0.2">
      <c r="A473">
        <v>439</v>
      </c>
      <c r="B473">
        <v>14051</v>
      </c>
      <c r="C473" t="s">
        <v>526</v>
      </c>
      <c r="D473" t="s">
        <v>76</v>
      </c>
      <c r="E473">
        <v>348</v>
      </c>
      <c r="F473" s="2">
        <v>2.0000000000000001E-4</v>
      </c>
      <c r="G473" s="26">
        <f t="shared" si="6"/>
        <v>5.5173397860841748E-3</v>
      </c>
    </row>
    <row r="474" spans="1:7" x14ac:dyDescent="0.2">
      <c r="A474">
        <v>440</v>
      </c>
      <c r="B474">
        <v>90009</v>
      </c>
      <c r="C474" t="s">
        <v>527</v>
      </c>
      <c r="D474" t="s">
        <v>46</v>
      </c>
      <c r="E474">
        <v>347</v>
      </c>
      <c r="F474" s="2">
        <v>2.0000000000000001E-4</v>
      </c>
      <c r="G474" s="26">
        <f t="shared" si="6"/>
        <v>5.5014853614115192E-3</v>
      </c>
    </row>
    <row r="475" spans="1:7" x14ac:dyDescent="0.2">
      <c r="A475">
        <v>441</v>
      </c>
      <c r="B475">
        <v>18710</v>
      </c>
      <c r="C475" t="s">
        <v>528</v>
      </c>
      <c r="D475" t="s">
        <v>107</v>
      </c>
      <c r="E475">
        <v>345</v>
      </c>
      <c r="F475" s="2">
        <v>2.0000000000000001E-4</v>
      </c>
      <c r="G475" s="26">
        <f t="shared" si="6"/>
        <v>5.469776512066208E-3</v>
      </c>
    </row>
    <row r="476" spans="1:7" x14ac:dyDescent="0.2">
      <c r="A476">
        <v>442</v>
      </c>
      <c r="B476">
        <v>14556</v>
      </c>
      <c r="C476" t="s">
        <v>529</v>
      </c>
      <c r="D476" t="s">
        <v>76</v>
      </c>
      <c r="E476">
        <v>344</v>
      </c>
      <c r="F476" s="2">
        <v>2.0000000000000001E-4</v>
      </c>
      <c r="G476" s="26">
        <f t="shared" si="6"/>
        <v>5.4539220873935524E-3</v>
      </c>
    </row>
    <row r="477" spans="1:7" x14ac:dyDescent="0.2">
      <c r="A477">
        <v>443</v>
      </c>
      <c r="B477">
        <v>50420</v>
      </c>
      <c r="C477" t="s">
        <v>530</v>
      </c>
      <c r="D477" t="s">
        <v>93</v>
      </c>
      <c r="E477">
        <v>344</v>
      </c>
      <c r="F477" s="2">
        <v>2.0000000000000001E-4</v>
      </c>
      <c r="G477" s="26">
        <f t="shared" si="6"/>
        <v>5.4539220873935524E-3</v>
      </c>
    </row>
    <row r="478" spans="1:7" x14ac:dyDescent="0.2">
      <c r="A478">
        <v>444</v>
      </c>
      <c r="B478">
        <v>11001</v>
      </c>
      <c r="C478" t="s">
        <v>531</v>
      </c>
      <c r="D478" t="s">
        <v>96</v>
      </c>
      <c r="E478">
        <v>343</v>
      </c>
      <c r="F478" s="2">
        <v>2.0000000000000001E-4</v>
      </c>
      <c r="G478" s="26">
        <f t="shared" si="6"/>
        <v>5.4380676627208968E-3</v>
      </c>
    </row>
    <row r="479" spans="1:7" x14ac:dyDescent="0.2">
      <c r="A479">
        <v>445</v>
      </c>
      <c r="B479">
        <v>10125</v>
      </c>
      <c r="C479" t="s">
        <v>532</v>
      </c>
      <c r="D479" t="s">
        <v>43</v>
      </c>
      <c r="E479">
        <v>341</v>
      </c>
      <c r="F479" s="2">
        <v>2.0000000000000001E-4</v>
      </c>
      <c r="G479" s="26">
        <f t="shared" si="6"/>
        <v>5.4063588133755856E-3</v>
      </c>
    </row>
    <row r="480" spans="1:7" x14ac:dyDescent="0.2">
      <c r="A480">
        <v>446</v>
      </c>
      <c r="B480">
        <v>90156</v>
      </c>
      <c r="C480" t="s">
        <v>533</v>
      </c>
      <c r="D480" t="s">
        <v>46</v>
      </c>
      <c r="E480">
        <v>340</v>
      </c>
      <c r="F480" s="2">
        <v>2.0000000000000001E-4</v>
      </c>
      <c r="G480" s="26">
        <f t="shared" si="6"/>
        <v>5.39050438870293E-3</v>
      </c>
    </row>
    <row r="481" spans="1:7" x14ac:dyDescent="0.2">
      <c r="A481">
        <v>447</v>
      </c>
      <c r="B481">
        <v>12061</v>
      </c>
      <c r="C481" t="s">
        <v>534</v>
      </c>
      <c r="D481" t="s">
        <v>49</v>
      </c>
      <c r="E481">
        <v>340</v>
      </c>
      <c r="F481" s="2">
        <v>2.0000000000000001E-4</v>
      </c>
      <c r="G481" s="26">
        <f t="shared" si="6"/>
        <v>5.39050438870293E-3</v>
      </c>
    </row>
    <row r="482" spans="1:7" x14ac:dyDescent="0.2">
      <c r="A482">
        <v>448</v>
      </c>
      <c r="B482">
        <v>90555</v>
      </c>
      <c r="C482" t="s">
        <v>535</v>
      </c>
      <c r="D482" t="s">
        <v>46</v>
      </c>
      <c r="E482">
        <v>338</v>
      </c>
      <c r="F482" s="2">
        <v>2.0000000000000001E-4</v>
      </c>
      <c r="G482" s="26">
        <f t="shared" si="6"/>
        <v>5.358795539357618E-3</v>
      </c>
    </row>
    <row r="483" spans="1:7" x14ac:dyDescent="0.2">
      <c r="A483">
        <v>449</v>
      </c>
      <c r="B483">
        <v>15061</v>
      </c>
      <c r="C483" t="s">
        <v>536</v>
      </c>
      <c r="D483" t="s">
        <v>52</v>
      </c>
      <c r="E483">
        <v>338</v>
      </c>
      <c r="F483" s="2">
        <v>2.0000000000000001E-4</v>
      </c>
      <c r="G483" s="26">
        <f t="shared" si="6"/>
        <v>5.358795539357618E-3</v>
      </c>
    </row>
    <row r="484" spans="1:7" x14ac:dyDescent="0.2">
      <c r="A484">
        <v>450</v>
      </c>
      <c r="B484">
        <v>10600</v>
      </c>
      <c r="C484" t="s">
        <v>537</v>
      </c>
      <c r="D484" t="s">
        <v>43</v>
      </c>
      <c r="E484">
        <v>337</v>
      </c>
      <c r="F484" s="2">
        <v>2.0000000000000001E-4</v>
      </c>
      <c r="G484" s="26">
        <f t="shared" ref="G484:G547" si="7">E484/$C$26</f>
        <v>5.3429411146849624E-3</v>
      </c>
    </row>
    <row r="485" spans="1:7" x14ac:dyDescent="0.2">
      <c r="A485">
        <v>451</v>
      </c>
      <c r="B485">
        <v>13020</v>
      </c>
      <c r="C485" t="s">
        <v>538</v>
      </c>
      <c r="D485" t="s">
        <v>57</v>
      </c>
      <c r="E485">
        <v>336</v>
      </c>
      <c r="F485" s="2">
        <v>2.0000000000000001E-4</v>
      </c>
      <c r="G485" s="26">
        <f t="shared" si="7"/>
        <v>5.3270866900123068E-3</v>
      </c>
    </row>
    <row r="486" spans="1:7" x14ac:dyDescent="0.2">
      <c r="A486">
        <v>452</v>
      </c>
      <c r="B486">
        <v>43433</v>
      </c>
      <c r="C486" t="s">
        <v>539</v>
      </c>
      <c r="D486" t="s">
        <v>110</v>
      </c>
      <c r="E486">
        <v>336</v>
      </c>
      <c r="F486" s="2">
        <v>2.0000000000000001E-4</v>
      </c>
      <c r="G486" s="26">
        <f t="shared" si="7"/>
        <v>5.3270866900123068E-3</v>
      </c>
    </row>
    <row r="487" spans="1:7" x14ac:dyDescent="0.2">
      <c r="A487">
        <v>453</v>
      </c>
      <c r="B487">
        <v>90999</v>
      </c>
      <c r="C487" t="s">
        <v>540</v>
      </c>
      <c r="D487" t="s">
        <v>46</v>
      </c>
      <c r="E487">
        <v>336</v>
      </c>
      <c r="F487" s="2">
        <v>2.0000000000000001E-4</v>
      </c>
      <c r="G487" s="26">
        <f t="shared" si="7"/>
        <v>5.3270866900123068E-3</v>
      </c>
    </row>
    <row r="488" spans="1:7" x14ac:dyDescent="0.2">
      <c r="A488">
        <v>454</v>
      </c>
      <c r="B488">
        <v>65565</v>
      </c>
      <c r="C488" t="s">
        <v>541</v>
      </c>
      <c r="D488" t="s">
        <v>193</v>
      </c>
      <c r="E488">
        <v>333</v>
      </c>
      <c r="F488" s="2">
        <v>2.0000000000000001E-4</v>
      </c>
      <c r="G488" s="26">
        <f t="shared" si="7"/>
        <v>5.27952341599434E-3</v>
      </c>
    </row>
    <row r="489" spans="1:7" x14ac:dyDescent="0.2">
      <c r="A489">
        <v>455</v>
      </c>
      <c r="B489">
        <v>70033</v>
      </c>
      <c r="C489" t="s">
        <v>542</v>
      </c>
      <c r="D489" t="s">
        <v>85</v>
      </c>
      <c r="E489">
        <v>329</v>
      </c>
      <c r="F489" s="2">
        <v>2.0000000000000001E-4</v>
      </c>
      <c r="G489" s="26">
        <f t="shared" si="7"/>
        <v>5.2161057173037177E-3</v>
      </c>
    </row>
    <row r="490" spans="1:7" x14ac:dyDescent="0.2">
      <c r="A490">
        <v>456</v>
      </c>
      <c r="B490">
        <v>90907</v>
      </c>
      <c r="C490" t="s">
        <v>543</v>
      </c>
      <c r="D490" t="s">
        <v>46</v>
      </c>
      <c r="E490">
        <v>327</v>
      </c>
      <c r="F490" s="2">
        <v>2.0000000000000001E-4</v>
      </c>
      <c r="G490" s="26">
        <f t="shared" si="7"/>
        <v>5.1843968679584056E-3</v>
      </c>
    </row>
    <row r="491" spans="1:7" x14ac:dyDescent="0.2">
      <c r="A491">
        <v>457</v>
      </c>
      <c r="B491">
        <v>22223</v>
      </c>
      <c r="C491" t="s">
        <v>544</v>
      </c>
      <c r="D491" t="s">
        <v>63</v>
      </c>
      <c r="E491">
        <v>326</v>
      </c>
      <c r="F491" s="2">
        <v>2.0000000000000001E-4</v>
      </c>
      <c r="G491" s="26">
        <f t="shared" si="7"/>
        <v>5.16854244328575E-3</v>
      </c>
    </row>
    <row r="492" spans="1:7" x14ac:dyDescent="0.2">
      <c r="A492">
        <v>458</v>
      </c>
      <c r="B492">
        <v>14228</v>
      </c>
      <c r="C492" t="s">
        <v>545</v>
      </c>
      <c r="D492" t="s">
        <v>76</v>
      </c>
      <c r="E492">
        <v>326</v>
      </c>
      <c r="F492" s="2">
        <v>2.0000000000000001E-4</v>
      </c>
      <c r="G492" s="26">
        <f t="shared" si="7"/>
        <v>5.16854244328575E-3</v>
      </c>
    </row>
    <row r="493" spans="1:7" x14ac:dyDescent="0.2">
      <c r="A493">
        <v>459</v>
      </c>
      <c r="B493">
        <v>65585</v>
      </c>
      <c r="C493" t="s">
        <v>546</v>
      </c>
      <c r="D493" t="s">
        <v>193</v>
      </c>
      <c r="E493">
        <v>325</v>
      </c>
      <c r="F493" s="2">
        <v>2.0000000000000001E-4</v>
      </c>
      <c r="G493" s="26">
        <f t="shared" si="7"/>
        <v>5.1526880186130945E-3</v>
      </c>
    </row>
    <row r="494" spans="1:7" x14ac:dyDescent="0.2">
      <c r="A494">
        <v>460</v>
      </c>
      <c r="B494">
        <v>22333</v>
      </c>
      <c r="C494" t="s">
        <v>547</v>
      </c>
      <c r="D494" t="s">
        <v>63</v>
      </c>
      <c r="E494">
        <v>324</v>
      </c>
      <c r="F494" s="2">
        <v>2.0000000000000001E-4</v>
      </c>
      <c r="G494" s="26">
        <f t="shared" si="7"/>
        <v>5.1368335939404389E-3</v>
      </c>
    </row>
    <row r="495" spans="1:7" x14ac:dyDescent="0.2">
      <c r="A495">
        <v>461</v>
      </c>
      <c r="B495">
        <v>44441</v>
      </c>
      <c r="C495" t="s">
        <v>548</v>
      </c>
      <c r="D495" t="s">
        <v>99</v>
      </c>
      <c r="E495">
        <v>323</v>
      </c>
      <c r="F495" s="2">
        <v>2.0000000000000001E-4</v>
      </c>
      <c r="G495" s="26">
        <f t="shared" si="7"/>
        <v>5.1209791692677833E-3</v>
      </c>
    </row>
    <row r="496" spans="1:7" x14ac:dyDescent="0.2">
      <c r="A496">
        <v>462</v>
      </c>
      <c r="B496">
        <v>15318</v>
      </c>
      <c r="C496" t="s">
        <v>549</v>
      </c>
      <c r="D496" t="s">
        <v>52</v>
      </c>
      <c r="E496">
        <v>323</v>
      </c>
      <c r="F496" s="2">
        <v>2.0000000000000001E-4</v>
      </c>
      <c r="G496" s="26">
        <f t="shared" si="7"/>
        <v>5.1209791692677833E-3</v>
      </c>
    </row>
    <row r="497" spans="1:7" x14ac:dyDescent="0.2">
      <c r="A497">
        <v>463</v>
      </c>
      <c r="B497">
        <v>65180</v>
      </c>
      <c r="C497" t="s">
        <v>550</v>
      </c>
      <c r="D497" t="s">
        <v>193</v>
      </c>
      <c r="E497">
        <v>319</v>
      </c>
      <c r="F497" s="2">
        <v>2.0000000000000001E-4</v>
      </c>
      <c r="G497" s="26">
        <f t="shared" si="7"/>
        <v>5.0575614705771609E-3</v>
      </c>
    </row>
    <row r="498" spans="1:7" x14ac:dyDescent="0.2">
      <c r="A498">
        <v>464</v>
      </c>
      <c r="B498">
        <v>20007</v>
      </c>
      <c r="C498" t="s">
        <v>551</v>
      </c>
      <c r="D498" t="s">
        <v>79</v>
      </c>
      <c r="E498">
        <v>315</v>
      </c>
      <c r="F498" s="2">
        <v>2.0000000000000001E-4</v>
      </c>
      <c r="G498" s="26">
        <f t="shared" si="7"/>
        <v>4.9941437718865377E-3</v>
      </c>
    </row>
    <row r="499" spans="1:7" x14ac:dyDescent="0.2">
      <c r="A499">
        <v>465</v>
      </c>
      <c r="B499">
        <v>36036</v>
      </c>
      <c r="C499" t="s">
        <v>552</v>
      </c>
      <c r="D499" t="s">
        <v>82</v>
      </c>
      <c r="E499">
        <v>315</v>
      </c>
      <c r="F499" s="2">
        <v>2.0000000000000001E-4</v>
      </c>
      <c r="G499" s="26">
        <f t="shared" si="7"/>
        <v>4.9941437718865377E-3</v>
      </c>
    </row>
    <row r="500" spans="1:7" x14ac:dyDescent="0.2">
      <c r="A500">
        <v>466</v>
      </c>
      <c r="B500">
        <v>30111</v>
      </c>
      <c r="C500" t="s">
        <v>553</v>
      </c>
      <c r="D500" t="s">
        <v>102</v>
      </c>
      <c r="E500">
        <v>314</v>
      </c>
      <c r="F500" s="2">
        <v>2.0000000000000001E-4</v>
      </c>
      <c r="G500" s="26">
        <f t="shared" si="7"/>
        <v>4.9782893472138821E-3</v>
      </c>
    </row>
    <row r="501" spans="1:7" x14ac:dyDescent="0.2">
      <c r="A501">
        <v>467</v>
      </c>
      <c r="B501">
        <v>36373</v>
      </c>
      <c r="C501" t="s">
        <v>554</v>
      </c>
      <c r="D501" t="s">
        <v>82</v>
      </c>
      <c r="E501">
        <v>314</v>
      </c>
      <c r="F501" s="2">
        <v>2.0000000000000001E-4</v>
      </c>
      <c r="G501" s="26">
        <f t="shared" si="7"/>
        <v>4.9782893472138821E-3</v>
      </c>
    </row>
    <row r="502" spans="1:7" x14ac:dyDescent="0.2">
      <c r="A502">
        <v>468</v>
      </c>
      <c r="B502">
        <v>12333</v>
      </c>
      <c r="C502" t="s">
        <v>555</v>
      </c>
      <c r="D502" t="s">
        <v>49</v>
      </c>
      <c r="E502">
        <v>314</v>
      </c>
      <c r="F502" s="2">
        <v>2.0000000000000001E-4</v>
      </c>
      <c r="G502" s="26">
        <f t="shared" si="7"/>
        <v>4.9782893472138821E-3</v>
      </c>
    </row>
    <row r="503" spans="1:7" x14ac:dyDescent="0.2">
      <c r="A503">
        <v>469</v>
      </c>
      <c r="B503">
        <v>70026</v>
      </c>
      <c r="C503" t="s">
        <v>556</v>
      </c>
      <c r="D503" t="s">
        <v>85</v>
      </c>
      <c r="E503">
        <v>312</v>
      </c>
      <c r="F503" s="2">
        <v>2.0000000000000001E-4</v>
      </c>
      <c r="G503" s="26">
        <f t="shared" si="7"/>
        <v>4.9465804978685709E-3</v>
      </c>
    </row>
    <row r="504" spans="1:7" x14ac:dyDescent="0.2">
      <c r="A504">
        <v>470</v>
      </c>
      <c r="B504">
        <v>22180</v>
      </c>
      <c r="C504" t="s">
        <v>557</v>
      </c>
      <c r="D504" t="s">
        <v>63</v>
      </c>
      <c r="E504">
        <v>312</v>
      </c>
      <c r="F504" s="2">
        <v>2.0000000000000001E-4</v>
      </c>
      <c r="G504" s="26">
        <f t="shared" si="7"/>
        <v>4.9465804978685709E-3</v>
      </c>
    </row>
    <row r="505" spans="1:7" x14ac:dyDescent="0.2">
      <c r="A505">
        <v>471</v>
      </c>
      <c r="B505">
        <v>90011</v>
      </c>
      <c r="C505" t="s">
        <v>558</v>
      </c>
      <c r="D505" t="s">
        <v>46</v>
      </c>
      <c r="E505">
        <v>312</v>
      </c>
      <c r="F505" s="2">
        <v>2.0000000000000001E-4</v>
      </c>
      <c r="G505" s="26">
        <f t="shared" si="7"/>
        <v>4.9465804978685709E-3</v>
      </c>
    </row>
    <row r="506" spans="1:7" x14ac:dyDescent="0.2">
      <c r="A506">
        <v>472</v>
      </c>
      <c r="B506">
        <v>43001</v>
      </c>
      <c r="C506" t="s">
        <v>559</v>
      </c>
      <c r="D506" t="s">
        <v>110</v>
      </c>
      <c r="E506">
        <v>311</v>
      </c>
      <c r="F506" s="2">
        <v>2.0000000000000001E-4</v>
      </c>
      <c r="G506" s="26">
        <f t="shared" si="7"/>
        <v>4.9307260731959153E-3</v>
      </c>
    </row>
    <row r="507" spans="1:7" x14ac:dyDescent="0.2">
      <c r="A507">
        <v>473</v>
      </c>
      <c r="B507">
        <v>18182</v>
      </c>
      <c r="C507" t="s">
        <v>560</v>
      </c>
      <c r="D507" t="s">
        <v>107</v>
      </c>
      <c r="E507">
        <v>310</v>
      </c>
      <c r="F507" s="2">
        <v>2.0000000000000001E-4</v>
      </c>
      <c r="G507" s="26">
        <f t="shared" si="7"/>
        <v>4.9148716485232597E-3</v>
      </c>
    </row>
    <row r="508" spans="1:7" x14ac:dyDescent="0.2">
      <c r="A508">
        <v>474</v>
      </c>
      <c r="B508">
        <v>15321</v>
      </c>
      <c r="C508" t="s">
        <v>561</v>
      </c>
      <c r="D508" t="s">
        <v>52</v>
      </c>
      <c r="E508">
        <v>309</v>
      </c>
      <c r="F508" s="2">
        <v>2.0000000000000001E-4</v>
      </c>
      <c r="G508" s="26">
        <f t="shared" si="7"/>
        <v>4.8990172238506042E-3</v>
      </c>
    </row>
    <row r="509" spans="1:7" x14ac:dyDescent="0.2">
      <c r="A509">
        <v>475</v>
      </c>
      <c r="B509">
        <v>15999</v>
      </c>
      <c r="C509" t="s">
        <v>562</v>
      </c>
      <c r="D509" t="s">
        <v>52</v>
      </c>
      <c r="E509">
        <v>308</v>
      </c>
      <c r="F509" s="2">
        <v>2.0000000000000001E-4</v>
      </c>
      <c r="G509" s="26">
        <f t="shared" si="7"/>
        <v>4.8831627991779477E-3</v>
      </c>
    </row>
    <row r="510" spans="1:7" x14ac:dyDescent="0.2">
      <c r="A510">
        <v>476</v>
      </c>
      <c r="B510">
        <v>90061</v>
      </c>
      <c r="C510" t="s">
        <v>563</v>
      </c>
      <c r="D510" t="s">
        <v>46</v>
      </c>
      <c r="E510">
        <v>307</v>
      </c>
      <c r="F510" s="2">
        <v>2.0000000000000001E-4</v>
      </c>
      <c r="G510" s="26">
        <f t="shared" si="7"/>
        <v>4.8673083745052921E-3</v>
      </c>
    </row>
    <row r="511" spans="1:7" x14ac:dyDescent="0.2">
      <c r="A511">
        <v>477</v>
      </c>
      <c r="B511">
        <v>31100</v>
      </c>
      <c r="C511" t="s">
        <v>564</v>
      </c>
      <c r="D511" t="s">
        <v>90</v>
      </c>
      <c r="E511">
        <v>307</v>
      </c>
      <c r="F511" s="2">
        <v>2.0000000000000001E-4</v>
      </c>
      <c r="G511" s="26">
        <f t="shared" si="7"/>
        <v>4.8673083745052921E-3</v>
      </c>
    </row>
    <row r="512" spans="1:7" x14ac:dyDescent="0.2">
      <c r="A512">
        <v>478</v>
      </c>
      <c r="B512">
        <v>90007</v>
      </c>
      <c r="C512" t="s">
        <v>565</v>
      </c>
      <c r="D512" t="s">
        <v>46</v>
      </c>
      <c r="E512">
        <v>306</v>
      </c>
      <c r="F512" s="2">
        <v>2.0000000000000001E-4</v>
      </c>
      <c r="G512" s="26">
        <f t="shared" si="7"/>
        <v>4.8514539498326365E-3</v>
      </c>
    </row>
    <row r="513" spans="1:7" x14ac:dyDescent="0.2">
      <c r="A513">
        <v>479</v>
      </c>
      <c r="B513">
        <v>90906</v>
      </c>
      <c r="C513" t="s">
        <v>566</v>
      </c>
      <c r="D513" t="s">
        <v>46</v>
      </c>
      <c r="E513">
        <v>301</v>
      </c>
      <c r="F513" s="2">
        <v>2.0000000000000001E-4</v>
      </c>
      <c r="G513" s="26">
        <f t="shared" si="7"/>
        <v>4.7721818264693586E-3</v>
      </c>
    </row>
    <row r="514" spans="1:7" x14ac:dyDescent="0.2">
      <c r="A514">
        <v>480</v>
      </c>
      <c r="B514">
        <v>65100</v>
      </c>
      <c r="C514" t="s">
        <v>567</v>
      </c>
      <c r="D514" t="s">
        <v>193</v>
      </c>
      <c r="E514">
        <v>299</v>
      </c>
      <c r="F514" s="2">
        <v>2.0000000000000001E-4</v>
      </c>
      <c r="G514" s="26">
        <f t="shared" si="7"/>
        <v>4.7404729771240474E-3</v>
      </c>
    </row>
    <row r="515" spans="1:7" x14ac:dyDescent="0.2">
      <c r="A515">
        <v>481</v>
      </c>
      <c r="B515">
        <v>44200</v>
      </c>
      <c r="C515" t="s">
        <v>568</v>
      </c>
      <c r="D515" t="s">
        <v>99</v>
      </c>
      <c r="E515">
        <v>299</v>
      </c>
      <c r="F515" s="2">
        <v>2.0000000000000001E-4</v>
      </c>
      <c r="G515" s="26">
        <f t="shared" si="7"/>
        <v>4.7404729771240474E-3</v>
      </c>
    </row>
    <row r="516" spans="1:7" x14ac:dyDescent="0.2">
      <c r="A516">
        <v>482</v>
      </c>
      <c r="B516">
        <v>11191</v>
      </c>
      <c r="C516" t="s">
        <v>569</v>
      </c>
      <c r="D516" t="s">
        <v>96</v>
      </c>
      <c r="E516">
        <v>298</v>
      </c>
      <c r="F516" s="2">
        <v>2.0000000000000001E-4</v>
      </c>
      <c r="G516" s="26">
        <f t="shared" si="7"/>
        <v>4.7246185524513909E-3</v>
      </c>
    </row>
    <row r="517" spans="1:7" x14ac:dyDescent="0.2">
      <c r="A517">
        <v>483</v>
      </c>
      <c r="B517">
        <v>20070</v>
      </c>
      <c r="C517" t="s">
        <v>570</v>
      </c>
      <c r="D517" t="s">
        <v>79</v>
      </c>
      <c r="E517">
        <v>296</v>
      </c>
      <c r="F517" s="2">
        <v>2.0000000000000001E-4</v>
      </c>
      <c r="G517" s="26">
        <f t="shared" si="7"/>
        <v>4.6929097031060798E-3</v>
      </c>
    </row>
    <row r="518" spans="1:7" x14ac:dyDescent="0.2">
      <c r="A518">
        <v>484</v>
      </c>
      <c r="B518">
        <v>14524</v>
      </c>
      <c r="C518" t="s">
        <v>571</v>
      </c>
      <c r="D518" t="s">
        <v>76</v>
      </c>
      <c r="E518">
        <v>295</v>
      </c>
      <c r="F518" s="2">
        <v>2.0000000000000001E-4</v>
      </c>
      <c r="G518" s="26">
        <f t="shared" si="7"/>
        <v>4.6770552784334242E-3</v>
      </c>
    </row>
    <row r="519" spans="1:7" x14ac:dyDescent="0.2">
      <c r="A519">
        <v>485</v>
      </c>
      <c r="B519">
        <v>70488</v>
      </c>
      <c r="C519" t="s">
        <v>572</v>
      </c>
      <c r="D519" t="s">
        <v>85</v>
      </c>
      <c r="E519">
        <v>294</v>
      </c>
      <c r="F519" s="2">
        <v>2.0000000000000001E-4</v>
      </c>
      <c r="G519" s="26">
        <f t="shared" si="7"/>
        <v>4.6612008537607686E-3</v>
      </c>
    </row>
    <row r="520" spans="1:7" x14ac:dyDescent="0.2">
      <c r="A520">
        <v>486</v>
      </c>
      <c r="B520">
        <v>15124</v>
      </c>
      <c r="C520" t="s">
        <v>573</v>
      </c>
      <c r="D520" t="s">
        <v>52</v>
      </c>
      <c r="E520">
        <v>294</v>
      </c>
      <c r="F520" s="2">
        <v>2.0000000000000001E-4</v>
      </c>
      <c r="G520" s="26">
        <f t="shared" si="7"/>
        <v>4.6612008537607686E-3</v>
      </c>
    </row>
    <row r="521" spans="1:7" x14ac:dyDescent="0.2">
      <c r="A521">
        <v>487</v>
      </c>
      <c r="B521">
        <v>11122</v>
      </c>
      <c r="C521" t="s">
        <v>574</v>
      </c>
      <c r="D521" t="s">
        <v>96</v>
      </c>
      <c r="E521">
        <v>293</v>
      </c>
      <c r="F521" s="2">
        <v>2.0000000000000001E-4</v>
      </c>
      <c r="G521" s="26">
        <f t="shared" si="7"/>
        <v>4.645346429088113E-3</v>
      </c>
    </row>
    <row r="522" spans="1:7" x14ac:dyDescent="0.2">
      <c r="A522">
        <v>488</v>
      </c>
      <c r="B522">
        <v>31479</v>
      </c>
      <c r="C522" t="s">
        <v>575</v>
      </c>
      <c r="D522" t="s">
        <v>90</v>
      </c>
      <c r="E522">
        <v>292</v>
      </c>
      <c r="F522" s="2">
        <v>2.0000000000000001E-4</v>
      </c>
      <c r="G522" s="26">
        <f t="shared" si="7"/>
        <v>4.6294920044154574E-3</v>
      </c>
    </row>
    <row r="523" spans="1:7" x14ac:dyDescent="0.2">
      <c r="A523">
        <v>489</v>
      </c>
      <c r="B523">
        <v>18900</v>
      </c>
      <c r="C523" t="s">
        <v>576</v>
      </c>
      <c r="D523" t="s">
        <v>107</v>
      </c>
      <c r="E523">
        <v>292</v>
      </c>
      <c r="F523" s="2">
        <v>2.0000000000000001E-4</v>
      </c>
      <c r="G523" s="26">
        <f t="shared" si="7"/>
        <v>4.6294920044154574E-3</v>
      </c>
    </row>
    <row r="524" spans="1:7" x14ac:dyDescent="0.2">
      <c r="A524">
        <v>490</v>
      </c>
      <c r="B524">
        <v>18200</v>
      </c>
      <c r="C524" t="s">
        <v>577</v>
      </c>
      <c r="D524" t="s">
        <v>107</v>
      </c>
      <c r="E524">
        <v>287</v>
      </c>
      <c r="F524" s="2">
        <v>2.0000000000000001E-4</v>
      </c>
      <c r="G524" s="26">
        <f t="shared" si="7"/>
        <v>4.5502198810521786E-3</v>
      </c>
    </row>
    <row r="525" spans="1:7" x14ac:dyDescent="0.2">
      <c r="A525">
        <v>491</v>
      </c>
      <c r="B525">
        <v>15567</v>
      </c>
      <c r="C525" t="s">
        <v>578</v>
      </c>
      <c r="D525" t="s">
        <v>52</v>
      </c>
      <c r="E525">
        <v>284</v>
      </c>
      <c r="F525" s="2">
        <v>2.0000000000000001E-4</v>
      </c>
      <c r="G525" s="26">
        <f t="shared" si="7"/>
        <v>4.5026566070342118E-3</v>
      </c>
    </row>
    <row r="526" spans="1:7" x14ac:dyDescent="0.2">
      <c r="A526">
        <v>492</v>
      </c>
      <c r="B526">
        <v>31501</v>
      </c>
      <c r="C526" t="s">
        <v>579</v>
      </c>
      <c r="D526" t="s">
        <v>90</v>
      </c>
      <c r="E526">
        <v>284</v>
      </c>
      <c r="F526" s="2">
        <v>2.0000000000000001E-4</v>
      </c>
      <c r="G526" s="26">
        <f t="shared" si="7"/>
        <v>4.5026566070342118E-3</v>
      </c>
    </row>
    <row r="527" spans="1:7" x14ac:dyDescent="0.2">
      <c r="A527">
        <v>493</v>
      </c>
      <c r="B527">
        <v>22789</v>
      </c>
      <c r="C527" t="s">
        <v>580</v>
      </c>
      <c r="D527" t="s">
        <v>63</v>
      </c>
      <c r="E527">
        <v>284</v>
      </c>
      <c r="F527" s="2">
        <v>2.0000000000000001E-4</v>
      </c>
      <c r="G527" s="26">
        <f t="shared" si="7"/>
        <v>4.5026566070342118E-3</v>
      </c>
    </row>
    <row r="528" spans="1:7" x14ac:dyDescent="0.2">
      <c r="A528">
        <v>494</v>
      </c>
      <c r="B528">
        <v>55022</v>
      </c>
      <c r="C528" t="s">
        <v>581</v>
      </c>
      <c r="D528" t="s">
        <v>60</v>
      </c>
      <c r="E528">
        <v>283</v>
      </c>
      <c r="F528" s="2">
        <v>2.0000000000000001E-4</v>
      </c>
      <c r="G528" s="26">
        <f t="shared" si="7"/>
        <v>4.4868021823615562E-3</v>
      </c>
    </row>
    <row r="529" spans="1:7" x14ac:dyDescent="0.2">
      <c r="A529">
        <v>495</v>
      </c>
      <c r="B529">
        <v>15414</v>
      </c>
      <c r="C529" t="s">
        <v>582</v>
      </c>
      <c r="D529" t="s">
        <v>52</v>
      </c>
      <c r="E529">
        <v>283</v>
      </c>
      <c r="F529" s="2">
        <v>2.0000000000000001E-4</v>
      </c>
      <c r="G529" s="26">
        <f t="shared" si="7"/>
        <v>4.4868021823615562E-3</v>
      </c>
    </row>
    <row r="530" spans="1:7" x14ac:dyDescent="0.2">
      <c r="A530">
        <v>496</v>
      </c>
      <c r="B530">
        <v>15133</v>
      </c>
      <c r="C530" t="s">
        <v>583</v>
      </c>
      <c r="D530" t="s">
        <v>52</v>
      </c>
      <c r="E530">
        <v>279</v>
      </c>
      <c r="F530" s="2">
        <v>2.0000000000000001E-4</v>
      </c>
      <c r="G530" s="26">
        <f t="shared" si="7"/>
        <v>4.4233844836709339E-3</v>
      </c>
    </row>
    <row r="531" spans="1:7" x14ac:dyDescent="0.2">
      <c r="A531">
        <v>497</v>
      </c>
      <c r="B531">
        <v>15231</v>
      </c>
      <c r="C531" t="s">
        <v>584</v>
      </c>
      <c r="D531" t="s">
        <v>52</v>
      </c>
      <c r="E531">
        <v>278</v>
      </c>
      <c r="F531" s="2">
        <v>2.0000000000000001E-4</v>
      </c>
      <c r="G531" s="26">
        <f t="shared" si="7"/>
        <v>4.4075300589982774E-3</v>
      </c>
    </row>
    <row r="532" spans="1:7" x14ac:dyDescent="0.2">
      <c r="A532">
        <v>498</v>
      </c>
      <c r="B532">
        <v>90904</v>
      </c>
      <c r="C532" t="s">
        <v>585</v>
      </c>
      <c r="D532" t="s">
        <v>46</v>
      </c>
      <c r="E532">
        <v>278</v>
      </c>
      <c r="F532" s="2">
        <v>2.0000000000000001E-4</v>
      </c>
      <c r="G532" s="26">
        <f t="shared" si="7"/>
        <v>4.4075300589982774E-3</v>
      </c>
    </row>
    <row r="533" spans="1:7" x14ac:dyDescent="0.2">
      <c r="A533">
        <v>499</v>
      </c>
      <c r="B533">
        <v>14432</v>
      </c>
      <c r="C533" t="s">
        <v>586</v>
      </c>
      <c r="D533" t="s">
        <v>76</v>
      </c>
      <c r="E533">
        <v>277</v>
      </c>
      <c r="F533" s="2">
        <v>2.0000000000000001E-4</v>
      </c>
      <c r="G533" s="26">
        <f t="shared" si="7"/>
        <v>4.3916756343256218E-3</v>
      </c>
    </row>
    <row r="534" spans="1:7" x14ac:dyDescent="0.2">
      <c r="A534">
        <v>500</v>
      </c>
      <c r="B534">
        <v>14800</v>
      </c>
      <c r="C534" t="s">
        <v>587</v>
      </c>
      <c r="D534" t="s">
        <v>76</v>
      </c>
      <c r="E534">
        <v>275</v>
      </c>
      <c r="F534" s="2">
        <v>2.0000000000000001E-4</v>
      </c>
      <c r="G534" s="26">
        <f t="shared" si="7"/>
        <v>4.3599667849803106E-3</v>
      </c>
    </row>
    <row r="535" spans="1:7" x14ac:dyDescent="0.2">
      <c r="A535">
        <v>501</v>
      </c>
      <c r="B535">
        <v>10189</v>
      </c>
      <c r="C535" t="s">
        <v>588</v>
      </c>
      <c r="D535" t="s">
        <v>43</v>
      </c>
      <c r="E535">
        <v>273</v>
      </c>
      <c r="F535" s="2">
        <v>2.0000000000000001E-4</v>
      </c>
      <c r="G535" s="26">
        <f t="shared" si="7"/>
        <v>4.3282579356349994E-3</v>
      </c>
    </row>
    <row r="536" spans="1:7" x14ac:dyDescent="0.2">
      <c r="A536">
        <v>502</v>
      </c>
      <c r="B536">
        <v>15201</v>
      </c>
      <c r="C536" t="s">
        <v>589</v>
      </c>
      <c r="D536" t="s">
        <v>52</v>
      </c>
      <c r="E536">
        <v>270</v>
      </c>
      <c r="F536" s="2">
        <v>2.0000000000000001E-4</v>
      </c>
      <c r="G536" s="26">
        <f t="shared" si="7"/>
        <v>4.2806946616170327E-3</v>
      </c>
    </row>
    <row r="537" spans="1:7" x14ac:dyDescent="0.2">
      <c r="A537">
        <v>503</v>
      </c>
      <c r="B537">
        <v>70700</v>
      </c>
      <c r="C537" t="s">
        <v>590</v>
      </c>
      <c r="D537" t="s">
        <v>85</v>
      </c>
      <c r="E537">
        <v>270</v>
      </c>
      <c r="F537" s="2">
        <v>2.0000000000000001E-4</v>
      </c>
      <c r="G537" s="26">
        <f t="shared" si="7"/>
        <v>4.2806946616170327E-3</v>
      </c>
    </row>
    <row r="538" spans="1:7" x14ac:dyDescent="0.2">
      <c r="A538">
        <v>504</v>
      </c>
      <c r="B538">
        <v>40200</v>
      </c>
      <c r="C538" t="s">
        <v>591</v>
      </c>
      <c r="D538" t="s">
        <v>66</v>
      </c>
      <c r="E538">
        <v>265</v>
      </c>
      <c r="F538" s="2">
        <v>2.0000000000000001E-4</v>
      </c>
      <c r="G538" s="26">
        <f t="shared" si="7"/>
        <v>4.2014225382537539E-3</v>
      </c>
    </row>
    <row r="539" spans="1:7" x14ac:dyDescent="0.2">
      <c r="A539">
        <v>505</v>
      </c>
      <c r="B539">
        <v>10193</v>
      </c>
      <c r="C539" t="s">
        <v>592</v>
      </c>
      <c r="D539" t="s">
        <v>43</v>
      </c>
      <c r="E539">
        <v>262</v>
      </c>
      <c r="F539" s="2">
        <v>2.0000000000000001E-4</v>
      </c>
      <c r="G539" s="26">
        <f t="shared" si="7"/>
        <v>4.1538592642357871E-3</v>
      </c>
    </row>
    <row r="540" spans="1:7" x14ac:dyDescent="0.2">
      <c r="A540">
        <v>506</v>
      </c>
      <c r="B540">
        <v>15021</v>
      </c>
      <c r="C540" t="s">
        <v>593</v>
      </c>
      <c r="D540" t="s">
        <v>52</v>
      </c>
      <c r="E540">
        <v>259</v>
      </c>
      <c r="F540" s="2">
        <v>2.0000000000000001E-4</v>
      </c>
      <c r="G540" s="26">
        <f t="shared" si="7"/>
        <v>4.1062959902178203E-3</v>
      </c>
    </row>
    <row r="541" spans="1:7" x14ac:dyDescent="0.2">
      <c r="A541">
        <v>507</v>
      </c>
      <c r="B541">
        <v>44888</v>
      </c>
      <c r="C541" t="s">
        <v>594</v>
      </c>
      <c r="D541" t="s">
        <v>99</v>
      </c>
      <c r="E541">
        <v>256</v>
      </c>
      <c r="F541" s="2">
        <v>2.0000000000000001E-4</v>
      </c>
      <c r="G541" s="26">
        <f t="shared" si="7"/>
        <v>4.0587327161998527E-3</v>
      </c>
    </row>
    <row r="542" spans="1:7" x14ac:dyDescent="0.2">
      <c r="A542">
        <v>508</v>
      </c>
      <c r="B542">
        <v>13777</v>
      </c>
      <c r="C542" t="s">
        <v>595</v>
      </c>
      <c r="D542" t="s">
        <v>57</v>
      </c>
      <c r="E542">
        <v>255</v>
      </c>
      <c r="F542" s="2">
        <v>2.0000000000000001E-4</v>
      </c>
      <c r="G542" s="26">
        <f t="shared" si="7"/>
        <v>4.0428782915271971E-3</v>
      </c>
    </row>
    <row r="543" spans="1:7" x14ac:dyDescent="0.2">
      <c r="A543">
        <v>509</v>
      </c>
      <c r="B543">
        <v>19208</v>
      </c>
      <c r="C543" t="s">
        <v>596</v>
      </c>
      <c r="D543" t="s">
        <v>73</v>
      </c>
      <c r="E543">
        <v>252</v>
      </c>
      <c r="F543" s="2">
        <v>2.0000000000000001E-4</v>
      </c>
      <c r="G543" s="26">
        <f t="shared" si="7"/>
        <v>3.9953150175092303E-3</v>
      </c>
    </row>
    <row r="544" spans="1:7" x14ac:dyDescent="0.2">
      <c r="A544">
        <v>510</v>
      </c>
      <c r="B544">
        <v>20678</v>
      </c>
      <c r="C544" t="s">
        <v>597</v>
      </c>
      <c r="D544" t="s">
        <v>79</v>
      </c>
      <c r="E544">
        <v>252</v>
      </c>
      <c r="F544" s="2">
        <v>2.0000000000000001E-4</v>
      </c>
      <c r="G544" s="26">
        <f t="shared" si="7"/>
        <v>3.9953150175092303E-3</v>
      </c>
    </row>
    <row r="545" spans="1:7" x14ac:dyDescent="0.2">
      <c r="A545">
        <v>511</v>
      </c>
      <c r="B545">
        <v>33333</v>
      </c>
      <c r="C545" t="s">
        <v>598</v>
      </c>
      <c r="D545" t="s">
        <v>121</v>
      </c>
      <c r="E545">
        <v>251</v>
      </c>
      <c r="F545" s="2">
        <v>2.0000000000000001E-4</v>
      </c>
      <c r="G545" s="26">
        <f t="shared" si="7"/>
        <v>3.9794605928365747E-3</v>
      </c>
    </row>
    <row r="546" spans="1:7" x14ac:dyDescent="0.2">
      <c r="A546">
        <v>512</v>
      </c>
      <c r="B546">
        <v>19001</v>
      </c>
      <c r="C546" t="s">
        <v>599</v>
      </c>
      <c r="D546" t="s">
        <v>73</v>
      </c>
      <c r="E546">
        <v>251</v>
      </c>
      <c r="F546" s="2">
        <v>2.0000000000000001E-4</v>
      </c>
      <c r="G546" s="26">
        <f t="shared" si="7"/>
        <v>3.9794605928365747E-3</v>
      </c>
    </row>
    <row r="547" spans="1:7" x14ac:dyDescent="0.2">
      <c r="A547">
        <v>513</v>
      </c>
      <c r="B547">
        <v>15220</v>
      </c>
      <c r="C547" t="s">
        <v>600</v>
      </c>
      <c r="D547" t="s">
        <v>52</v>
      </c>
      <c r="E547">
        <v>250</v>
      </c>
      <c r="F547" s="2">
        <v>2.0000000000000001E-4</v>
      </c>
      <c r="G547" s="26">
        <f t="shared" si="7"/>
        <v>3.9636061681639191E-3</v>
      </c>
    </row>
    <row r="548" spans="1:7" x14ac:dyDescent="0.2">
      <c r="A548">
        <v>514</v>
      </c>
      <c r="B548">
        <v>10233</v>
      </c>
      <c r="C548" t="s">
        <v>601</v>
      </c>
      <c r="D548" t="s">
        <v>43</v>
      </c>
      <c r="E548">
        <v>247</v>
      </c>
      <c r="F548" s="2">
        <v>2.0000000000000001E-4</v>
      </c>
      <c r="G548" s="26">
        <f t="shared" ref="G548:G611" si="8">E548/$C$26</f>
        <v>3.9160428941459515E-3</v>
      </c>
    </row>
    <row r="549" spans="1:7" x14ac:dyDescent="0.2">
      <c r="A549">
        <v>515</v>
      </c>
      <c r="B549">
        <v>70093</v>
      </c>
      <c r="C549" t="s">
        <v>602</v>
      </c>
      <c r="D549" t="s">
        <v>85</v>
      </c>
      <c r="E549">
        <v>244</v>
      </c>
      <c r="F549" s="2">
        <v>2.0000000000000001E-4</v>
      </c>
      <c r="G549" s="26">
        <f t="shared" si="8"/>
        <v>3.8684796201279847E-3</v>
      </c>
    </row>
    <row r="550" spans="1:7" x14ac:dyDescent="0.2">
      <c r="A550">
        <v>516</v>
      </c>
      <c r="B550">
        <v>31110</v>
      </c>
      <c r="C550" t="s">
        <v>603</v>
      </c>
      <c r="D550" t="s">
        <v>90</v>
      </c>
      <c r="E550">
        <v>243</v>
      </c>
      <c r="F550" s="2">
        <v>2.0000000000000001E-4</v>
      </c>
      <c r="G550" s="26">
        <f t="shared" si="8"/>
        <v>3.8526251954553292E-3</v>
      </c>
    </row>
    <row r="551" spans="1:7" x14ac:dyDescent="0.2">
      <c r="A551">
        <v>517</v>
      </c>
      <c r="B551">
        <v>40555</v>
      </c>
      <c r="C551" t="s">
        <v>604</v>
      </c>
      <c r="D551" t="s">
        <v>66</v>
      </c>
      <c r="E551">
        <v>243</v>
      </c>
      <c r="F551" s="2">
        <v>2.0000000000000001E-4</v>
      </c>
      <c r="G551" s="26">
        <f t="shared" si="8"/>
        <v>3.8526251954553292E-3</v>
      </c>
    </row>
    <row r="552" spans="1:7" x14ac:dyDescent="0.2">
      <c r="A552">
        <v>518</v>
      </c>
      <c r="B552">
        <v>19007</v>
      </c>
      <c r="C552" t="s">
        <v>605</v>
      </c>
      <c r="D552" t="s">
        <v>73</v>
      </c>
      <c r="E552">
        <v>243</v>
      </c>
      <c r="F552" s="2">
        <v>2.0000000000000001E-4</v>
      </c>
      <c r="G552" s="26">
        <f t="shared" si="8"/>
        <v>3.8526251954553292E-3</v>
      </c>
    </row>
    <row r="553" spans="1:7" x14ac:dyDescent="0.2">
      <c r="A553">
        <v>519</v>
      </c>
      <c r="B553">
        <v>13456</v>
      </c>
      <c r="C553" t="s">
        <v>606</v>
      </c>
      <c r="D553" t="s">
        <v>57</v>
      </c>
      <c r="E553">
        <v>242</v>
      </c>
      <c r="F553" s="2">
        <v>2.0000000000000001E-4</v>
      </c>
      <c r="G553" s="26">
        <f t="shared" si="8"/>
        <v>3.8367707707826736E-3</v>
      </c>
    </row>
    <row r="554" spans="1:7" x14ac:dyDescent="0.2">
      <c r="A554">
        <v>520</v>
      </c>
      <c r="B554">
        <v>40369</v>
      </c>
      <c r="C554" t="s">
        <v>607</v>
      </c>
      <c r="D554" t="s">
        <v>66</v>
      </c>
      <c r="E554">
        <v>240</v>
      </c>
      <c r="F554" s="2">
        <v>2.0000000000000001E-4</v>
      </c>
      <c r="G554" s="26">
        <f t="shared" si="8"/>
        <v>3.8050619214373619E-3</v>
      </c>
    </row>
    <row r="555" spans="1:7" x14ac:dyDescent="0.2">
      <c r="A555">
        <v>521</v>
      </c>
      <c r="B555">
        <v>70800</v>
      </c>
      <c r="C555" t="s">
        <v>608</v>
      </c>
      <c r="D555" t="s">
        <v>85</v>
      </c>
      <c r="E555">
        <v>240</v>
      </c>
      <c r="F555" s="2">
        <v>2.0000000000000001E-4</v>
      </c>
      <c r="G555" s="26">
        <f t="shared" si="8"/>
        <v>3.8050619214373619E-3</v>
      </c>
    </row>
    <row r="556" spans="1:7" x14ac:dyDescent="0.2">
      <c r="A556">
        <v>522</v>
      </c>
      <c r="B556">
        <v>14222</v>
      </c>
      <c r="C556" t="s">
        <v>609</v>
      </c>
      <c r="D556" t="s">
        <v>76</v>
      </c>
      <c r="E556">
        <v>240</v>
      </c>
      <c r="F556" s="2">
        <v>2.0000000000000001E-4</v>
      </c>
      <c r="G556" s="26">
        <f t="shared" si="8"/>
        <v>3.8050619214373619E-3</v>
      </c>
    </row>
    <row r="557" spans="1:7" x14ac:dyDescent="0.2">
      <c r="A557">
        <v>523</v>
      </c>
      <c r="B557">
        <v>13651</v>
      </c>
      <c r="C557" t="s">
        <v>610</v>
      </c>
      <c r="D557" t="s">
        <v>57</v>
      </c>
      <c r="E557">
        <v>239</v>
      </c>
      <c r="F557" s="2">
        <v>2.0000000000000001E-4</v>
      </c>
      <c r="G557" s="26">
        <f t="shared" si="8"/>
        <v>3.7892074967647064E-3</v>
      </c>
    </row>
    <row r="558" spans="1:7" x14ac:dyDescent="0.2">
      <c r="A558">
        <v>524</v>
      </c>
      <c r="B558">
        <v>20077</v>
      </c>
      <c r="C558" t="s">
        <v>611</v>
      </c>
      <c r="D558" t="s">
        <v>79</v>
      </c>
      <c r="E558">
        <v>236</v>
      </c>
      <c r="F558" s="2">
        <v>2.0000000000000001E-4</v>
      </c>
      <c r="G558" s="26">
        <f t="shared" si="8"/>
        <v>3.7416442227467396E-3</v>
      </c>
    </row>
    <row r="559" spans="1:7" x14ac:dyDescent="0.2">
      <c r="A559">
        <v>525</v>
      </c>
      <c r="B559">
        <v>40190</v>
      </c>
      <c r="C559" t="s">
        <v>612</v>
      </c>
      <c r="D559" t="s">
        <v>66</v>
      </c>
      <c r="E559">
        <v>236</v>
      </c>
      <c r="F559" s="2">
        <v>2.0000000000000001E-4</v>
      </c>
      <c r="G559" s="26">
        <f t="shared" si="8"/>
        <v>3.7416442227467396E-3</v>
      </c>
    </row>
    <row r="560" spans="1:7" x14ac:dyDescent="0.2">
      <c r="A560">
        <v>526</v>
      </c>
      <c r="B560">
        <v>43700</v>
      </c>
      <c r="C560" t="s">
        <v>613</v>
      </c>
      <c r="D560" t="s">
        <v>110</v>
      </c>
      <c r="E560">
        <v>234</v>
      </c>
      <c r="F560" s="2">
        <v>2.0000000000000001E-4</v>
      </c>
      <c r="G560" s="26">
        <f t="shared" si="8"/>
        <v>3.709935373401428E-3</v>
      </c>
    </row>
    <row r="561" spans="1:7" x14ac:dyDescent="0.2">
      <c r="A561">
        <v>527</v>
      </c>
      <c r="B561">
        <v>31066</v>
      </c>
      <c r="C561" t="s">
        <v>614</v>
      </c>
      <c r="D561" t="s">
        <v>90</v>
      </c>
      <c r="E561">
        <v>232</v>
      </c>
      <c r="F561" s="2">
        <v>2.0000000000000001E-4</v>
      </c>
      <c r="G561" s="26">
        <f t="shared" si="8"/>
        <v>3.6782265240561168E-3</v>
      </c>
    </row>
    <row r="562" spans="1:7" x14ac:dyDescent="0.2">
      <c r="A562">
        <v>528</v>
      </c>
      <c r="B562">
        <v>12001</v>
      </c>
      <c r="C562" t="s">
        <v>615</v>
      </c>
      <c r="D562" t="s">
        <v>49</v>
      </c>
      <c r="E562">
        <v>229</v>
      </c>
      <c r="F562" s="2">
        <v>2.0000000000000001E-4</v>
      </c>
      <c r="G562" s="26">
        <f t="shared" si="8"/>
        <v>3.6306632500381496E-3</v>
      </c>
    </row>
    <row r="563" spans="1:7" x14ac:dyDescent="0.2">
      <c r="A563">
        <v>529</v>
      </c>
      <c r="B563">
        <v>22373</v>
      </c>
      <c r="C563" t="s">
        <v>616</v>
      </c>
      <c r="D563" t="s">
        <v>63</v>
      </c>
      <c r="E563">
        <v>229</v>
      </c>
      <c r="F563" s="2">
        <v>2.0000000000000001E-4</v>
      </c>
      <c r="G563" s="26">
        <f t="shared" si="8"/>
        <v>3.6306632500381496E-3</v>
      </c>
    </row>
    <row r="564" spans="1:7" x14ac:dyDescent="0.2">
      <c r="A564">
        <v>530</v>
      </c>
      <c r="B564">
        <v>18007</v>
      </c>
      <c r="C564" t="s">
        <v>617</v>
      </c>
      <c r="D564" t="s">
        <v>107</v>
      </c>
      <c r="E564">
        <v>228</v>
      </c>
      <c r="F564" s="2">
        <v>2.0000000000000001E-4</v>
      </c>
      <c r="G564" s="26">
        <f t="shared" si="8"/>
        <v>3.614808825365494E-3</v>
      </c>
    </row>
    <row r="565" spans="1:7" x14ac:dyDescent="0.2">
      <c r="A565">
        <v>531</v>
      </c>
      <c r="B565">
        <v>11341</v>
      </c>
      <c r="C565" t="s">
        <v>618</v>
      </c>
      <c r="D565" t="s">
        <v>96</v>
      </c>
      <c r="E565">
        <v>226</v>
      </c>
      <c r="F565" s="2">
        <v>1E-4</v>
      </c>
      <c r="G565" s="26">
        <f t="shared" si="8"/>
        <v>3.5830999760201828E-3</v>
      </c>
    </row>
    <row r="566" spans="1:7" x14ac:dyDescent="0.2">
      <c r="A566">
        <v>532</v>
      </c>
      <c r="B566">
        <v>14144</v>
      </c>
      <c r="C566" t="s">
        <v>619</v>
      </c>
      <c r="D566" t="s">
        <v>76</v>
      </c>
      <c r="E566">
        <v>225</v>
      </c>
      <c r="F566" s="2">
        <v>1E-4</v>
      </c>
      <c r="G566" s="26">
        <f t="shared" si="8"/>
        <v>3.5672455513475268E-3</v>
      </c>
    </row>
    <row r="567" spans="1:7" x14ac:dyDescent="0.2">
      <c r="A567">
        <v>533</v>
      </c>
      <c r="B567">
        <v>10030</v>
      </c>
      <c r="C567" t="s">
        <v>620</v>
      </c>
      <c r="D567" t="s">
        <v>43</v>
      </c>
      <c r="E567">
        <v>225</v>
      </c>
      <c r="F567" s="2">
        <v>1E-4</v>
      </c>
      <c r="G567" s="26">
        <f t="shared" si="8"/>
        <v>3.5672455513475268E-3</v>
      </c>
    </row>
    <row r="568" spans="1:7" x14ac:dyDescent="0.2">
      <c r="A568">
        <v>534</v>
      </c>
      <c r="B568">
        <v>36888</v>
      </c>
      <c r="C568" t="s">
        <v>621</v>
      </c>
      <c r="D568" t="s">
        <v>82</v>
      </c>
      <c r="E568">
        <v>224</v>
      </c>
      <c r="F568" s="2">
        <v>1E-4</v>
      </c>
      <c r="G568" s="26">
        <f t="shared" si="8"/>
        <v>3.5513911266748712E-3</v>
      </c>
    </row>
    <row r="569" spans="1:7" x14ac:dyDescent="0.2">
      <c r="A569">
        <v>535</v>
      </c>
      <c r="B569">
        <v>36012</v>
      </c>
      <c r="C569" t="s">
        <v>622</v>
      </c>
      <c r="D569" t="s">
        <v>82</v>
      </c>
      <c r="E569">
        <v>224</v>
      </c>
      <c r="F569" s="2">
        <v>1E-4</v>
      </c>
      <c r="G569" s="26">
        <f t="shared" si="8"/>
        <v>3.5513911266748712E-3</v>
      </c>
    </row>
    <row r="570" spans="1:7" x14ac:dyDescent="0.2">
      <c r="A570">
        <v>536</v>
      </c>
      <c r="B570">
        <v>31193</v>
      </c>
      <c r="C570" t="s">
        <v>623</v>
      </c>
      <c r="D570" t="s">
        <v>90</v>
      </c>
      <c r="E570">
        <v>223</v>
      </c>
      <c r="F570" s="2">
        <v>1E-4</v>
      </c>
      <c r="G570" s="26">
        <f t="shared" si="8"/>
        <v>3.5355367020022156E-3</v>
      </c>
    </row>
    <row r="571" spans="1:7" x14ac:dyDescent="0.2">
      <c r="A571">
        <v>537</v>
      </c>
      <c r="B571">
        <v>55007</v>
      </c>
      <c r="C571" t="s">
        <v>624</v>
      </c>
      <c r="D571" t="s">
        <v>60</v>
      </c>
      <c r="E571">
        <v>221</v>
      </c>
      <c r="F571" s="2">
        <v>1E-4</v>
      </c>
      <c r="G571" s="26">
        <f t="shared" si="8"/>
        <v>3.5038278526569044E-3</v>
      </c>
    </row>
    <row r="572" spans="1:7" x14ac:dyDescent="0.2">
      <c r="A572">
        <v>538</v>
      </c>
      <c r="B572">
        <v>31137</v>
      </c>
      <c r="C572" t="s">
        <v>625</v>
      </c>
      <c r="D572" t="s">
        <v>90</v>
      </c>
      <c r="E572">
        <v>219</v>
      </c>
      <c r="F572" s="2">
        <v>1E-4</v>
      </c>
      <c r="G572" s="26">
        <f t="shared" si="8"/>
        <v>3.4721190033115928E-3</v>
      </c>
    </row>
    <row r="573" spans="1:7" x14ac:dyDescent="0.2">
      <c r="A573">
        <v>539</v>
      </c>
      <c r="B573">
        <v>55151</v>
      </c>
      <c r="C573" t="s">
        <v>626</v>
      </c>
      <c r="D573" t="s">
        <v>60</v>
      </c>
      <c r="E573">
        <v>219</v>
      </c>
      <c r="F573" s="2">
        <v>1E-4</v>
      </c>
      <c r="G573" s="26">
        <f t="shared" si="8"/>
        <v>3.4721190033115928E-3</v>
      </c>
    </row>
    <row r="574" spans="1:7" x14ac:dyDescent="0.2">
      <c r="A574">
        <v>540</v>
      </c>
      <c r="B574">
        <v>14025</v>
      </c>
      <c r="C574" t="s">
        <v>627</v>
      </c>
      <c r="D574" t="s">
        <v>76</v>
      </c>
      <c r="E574">
        <v>218</v>
      </c>
      <c r="F574" s="2">
        <v>1E-4</v>
      </c>
      <c r="G574" s="26">
        <f t="shared" si="8"/>
        <v>3.4562645786389372E-3</v>
      </c>
    </row>
    <row r="575" spans="1:7" x14ac:dyDescent="0.2">
      <c r="A575">
        <v>541</v>
      </c>
      <c r="B575">
        <v>90888</v>
      </c>
      <c r="C575" t="s">
        <v>628</v>
      </c>
      <c r="D575" t="s">
        <v>46</v>
      </c>
      <c r="E575">
        <v>218</v>
      </c>
      <c r="F575" s="2">
        <v>1E-4</v>
      </c>
      <c r="G575" s="26">
        <f t="shared" si="8"/>
        <v>3.4562645786389372E-3</v>
      </c>
    </row>
    <row r="576" spans="1:7" x14ac:dyDescent="0.2">
      <c r="A576">
        <v>542</v>
      </c>
      <c r="B576">
        <v>36255</v>
      </c>
      <c r="C576" t="s">
        <v>629</v>
      </c>
      <c r="D576" t="s">
        <v>82</v>
      </c>
      <c r="E576">
        <v>218</v>
      </c>
      <c r="F576" s="2">
        <v>1E-4</v>
      </c>
      <c r="G576" s="26">
        <f t="shared" si="8"/>
        <v>3.4562645786389372E-3</v>
      </c>
    </row>
    <row r="577" spans="1:7" x14ac:dyDescent="0.2">
      <c r="A577">
        <v>543</v>
      </c>
      <c r="B577">
        <v>44335</v>
      </c>
      <c r="C577" t="s">
        <v>630</v>
      </c>
      <c r="D577" t="s">
        <v>99</v>
      </c>
      <c r="E577">
        <v>217</v>
      </c>
      <c r="F577" s="2">
        <v>1E-4</v>
      </c>
      <c r="G577" s="26">
        <f t="shared" si="8"/>
        <v>3.4404101539662816E-3</v>
      </c>
    </row>
    <row r="578" spans="1:7" x14ac:dyDescent="0.2">
      <c r="A578">
        <v>544</v>
      </c>
      <c r="B578">
        <v>18777</v>
      </c>
      <c r="C578" t="s">
        <v>631</v>
      </c>
      <c r="D578" t="s">
        <v>107</v>
      </c>
      <c r="E578">
        <v>217</v>
      </c>
      <c r="F578" s="2">
        <v>1E-4</v>
      </c>
      <c r="G578" s="26">
        <f t="shared" si="8"/>
        <v>3.4404101539662816E-3</v>
      </c>
    </row>
    <row r="579" spans="1:7" x14ac:dyDescent="0.2">
      <c r="A579">
        <v>545</v>
      </c>
      <c r="B579">
        <v>18111</v>
      </c>
      <c r="C579" t="s">
        <v>632</v>
      </c>
      <c r="D579" t="s">
        <v>107</v>
      </c>
      <c r="E579">
        <v>214</v>
      </c>
      <c r="F579" s="2">
        <v>1E-4</v>
      </c>
      <c r="G579" s="26">
        <f t="shared" si="8"/>
        <v>3.3928468799483144E-3</v>
      </c>
    </row>
    <row r="580" spans="1:7" x14ac:dyDescent="0.2">
      <c r="A580">
        <v>546</v>
      </c>
      <c r="B580">
        <v>13333</v>
      </c>
      <c r="C580" t="s">
        <v>633</v>
      </c>
      <c r="D580" t="s">
        <v>57</v>
      </c>
      <c r="E580">
        <v>213</v>
      </c>
      <c r="F580" s="2">
        <v>1E-4</v>
      </c>
      <c r="G580" s="26">
        <f t="shared" si="8"/>
        <v>3.3769924552756589E-3</v>
      </c>
    </row>
    <row r="581" spans="1:7" x14ac:dyDescent="0.2">
      <c r="A581">
        <v>547</v>
      </c>
      <c r="B581">
        <v>36600</v>
      </c>
      <c r="C581" t="s">
        <v>634</v>
      </c>
      <c r="D581" t="s">
        <v>82</v>
      </c>
      <c r="E581">
        <v>213</v>
      </c>
      <c r="F581" s="2">
        <v>1E-4</v>
      </c>
      <c r="G581" s="26">
        <f t="shared" si="8"/>
        <v>3.3769924552756589E-3</v>
      </c>
    </row>
    <row r="582" spans="1:7" x14ac:dyDescent="0.2">
      <c r="A582">
        <v>548</v>
      </c>
      <c r="B582">
        <v>12012</v>
      </c>
      <c r="C582" t="s">
        <v>635</v>
      </c>
      <c r="D582" t="s">
        <v>49</v>
      </c>
      <c r="E582">
        <v>212</v>
      </c>
      <c r="F582" s="2">
        <v>1E-4</v>
      </c>
      <c r="G582" s="26">
        <f t="shared" si="8"/>
        <v>3.3611380306030033E-3</v>
      </c>
    </row>
    <row r="583" spans="1:7" x14ac:dyDescent="0.2">
      <c r="A583">
        <v>549</v>
      </c>
      <c r="B583">
        <v>31331</v>
      </c>
      <c r="C583" t="s">
        <v>636</v>
      </c>
      <c r="D583" t="s">
        <v>90</v>
      </c>
      <c r="E583">
        <v>212</v>
      </c>
      <c r="F583" s="2">
        <v>1E-4</v>
      </c>
      <c r="G583" s="26">
        <f t="shared" si="8"/>
        <v>3.3611380306030033E-3</v>
      </c>
    </row>
    <row r="584" spans="1:7" x14ac:dyDescent="0.2">
      <c r="A584">
        <v>550</v>
      </c>
      <c r="B584">
        <v>19061</v>
      </c>
      <c r="C584" t="s">
        <v>637</v>
      </c>
      <c r="D584" t="s">
        <v>73</v>
      </c>
      <c r="E584">
        <v>212</v>
      </c>
      <c r="F584" s="2">
        <v>1E-4</v>
      </c>
      <c r="G584" s="26">
        <f t="shared" si="8"/>
        <v>3.3611380306030033E-3</v>
      </c>
    </row>
    <row r="585" spans="1:7" x14ac:dyDescent="0.2">
      <c r="A585">
        <v>551</v>
      </c>
      <c r="B585">
        <v>28008</v>
      </c>
      <c r="C585" t="s">
        <v>638</v>
      </c>
      <c r="D585" t="s">
        <v>639</v>
      </c>
      <c r="E585">
        <v>212</v>
      </c>
      <c r="F585" s="2">
        <v>1E-4</v>
      </c>
      <c r="G585" s="26">
        <f t="shared" si="8"/>
        <v>3.3611380306030033E-3</v>
      </c>
    </row>
    <row r="586" spans="1:7" x14ac:dyDescent="0.2">
      <c r="A586">
        <v>552</v>
      </c>
      <c r="B586">
        <v>43060</v>
      </c>
      <c r="C586" t="s">
        <v>640</v>
      </c>
      <c r="D586" t="s">
        <v>110</v>
      </c>
      <c r="E586">
        <v>210</v>
      </c>
      <c r="F586" s="2">
        <v>1E-4</v>
      </c>
      <c r="G586" s="26">
        <f t="shared" si="8"/>
        <v>3.3294291812576921E-3</v>
      </c>
    </row>
    <row r="587" spans="1:7" x14ac:dyDescent="0.2">
      <c r="A587">
        <v>553</v>
      </c>
      <c r="B587">
        <v>77222</v>
      </c>
      <c r="C587" t="s">
        <v>641</v>
      </c>
      <c r="D587" t="s">
        <v>140</v>
      </c>
      <c r="E587">
        <v>210</v>
      </c>
      <c r="F587" s="2">
        <v>1E-4</v>
      </c>
      <c r="G587" s="26">
        <f t="shared" si="8"/>
        <v>3.3294291812576921E-3</v>
      </c>
    </row>
    <row r="588" spans="1:7" x14ac:dyDescent="0.2">
      <c r="A588">
        <v>554</v>
      </c>
      <c r="B588">
        <v>50133</v>
      </c>
      <c r="C588" t="s">
        <v>642</v>
      </c>
      <c r="D588" t="s">
        <v>93</v>
      </c>
      <c r="E588">
        <v>208</v>
      </c>
      <c r="F588" s="2">
        <v>1E-4</v>
      </c>
      <c r="G588" s="26">
        <f t="shared" si="8"/>
        <v>3.2977203319123805E-3</v>
      </c>
    </row>
    <row r="589" spans="1:7" x14ac:dyDescent="0.2">
      <c r="A589">
        <v>555</v>
      </c>
      <c r="B589">
        <v>19051</v>
      </c>
      <c r="C589" t="s">
        <v>643</v>
      </c>
      <c r="D589" t="s">
        <v>73</v>
      </c>
      <c r="E589">
        <v>208</v>
      </c>
      <c r="F589" s="2">
        <v>1E-4</v>
      </c>
      <c r="G589" s="26">
        <f t="shared" si="8"/>
        <v>3.2977203319123805E-3</v>
      </c>
    </row>
    <row r="590" spans="1:7" x14ac:dyDescent="0.2">
      <c r="A590">
        <v>556</v>
      </c>
      <c r="B590">
        <v>22225</v>
      </c>
      <c r="C590" t="s">
        <v>644</v>
      </c>
      <c r="D590" t="s">
        <v>63</v>
      </c>
      <c r="E590">
        <v>206</v>
      </c>
      <c r="F590" s="2">
        <v>1E-4</v>
      </c>
      <c r="G590" s="26">
        <f t="shared" si="8"/>
        <v>3.2660114825670693E-3</v>
      </c>
    </row>
    <row r="591" spans="1:7" x14ac:dyDescent="0.2">
      <c r="A591">
        <v>557</v>
      </c>
      <c r="B591">
        <v>12013</v>
      </c>
      <c r="C591" t="s">
        <v>645</v>
      </c>
      <c r="D591" t="s">
        <v>49</v>
      </c>
      <c r="E591">
        <v>204</v>
      </c>
      <c r="F591" s="2">
        <v>1E-4</v>
      </c>
      <c r="G591" s="26">
        <f t="shared" si="8"/>
        <v>3.2343026332217577E-3</v>
      </c>
    </row>
    <row r="592" spans="1:7" x14ac:dyDescent="0.2">
      <c r="A592">
        <v>558</v>
      </c>
      <c r="B592">
        <v>33133</v>
      </c>
      <c r="C592" t="s">
        <v>646</v>
      </c>
      <c r="D592" t="s">
        <v>121</v>
      </c>
      <c r="E592">
        <v>203</v>
      </c>
      <c r="F592" s="2">
        <v>1E-4</v>
      </c>
      <c r="G592" s="26">
        <f t="shared" si="8"/>
        <v>3.2184482085491021E-3</v>
      </c>
    </row>
    <row r="593" spans="1:7" x14ac:dyDescent="0.2">
      <c r="A593">
        <v>559</v>
      </c>
      <c r="B593">
        <v>10222</v>
      </c>
      <c r="C593" t="s">
        <v>647</v>
      </c>
      <c r="D593" t="s">
        <v>43</v>
      </c>
      <c r="E593">
        <v>202</v>
      </c>
      <c r="F593" s="2">
        <v>1E-4</v>
      </c>
      <c r="G593" s="26">
        <f t="shared" si="8"/>
        <v>3.2025937838764465E-3</v>
      </c>
    </row>
    <row r="594" spans="1:7" x14ac:dyDescent="0.2">
      <c r="A594">
        <v>560</v>
      </c>
      <c r="B594">
        <v>11118</v>
      </c>
      <c r="C594" t="s">
        <v>648</v>
      </c>
      <c r="D594" t="s">
        <v>96</v>
      </c>
      <c r="E594">
        <v>202</v>
      </c>
      <c r="F594" s="2">
        <v>1E-4</v>
      </c>
      <c r="G594" s="26">
        <f t="shared" si="8"/>
        <v>3.2025937838764465E-3</v>
      </c>
    </row>
    <row r="595" spans="1:7" x14ac:dyDescent="0.2">
      <c r="A595">
        <v>561</v>
      </c>
      <c r="B595">
        <v>43277</v>
      </c>
      <c r="C595" t="s">
        <v>649</v>
      </c>
      <c r="D595" t="s">
        <v>110</v>
      </c>
      <c r="E595">
        <v>201</v>
      </c>
      <c r="F595" s="2">
        <v>1E-4</v>
      </c>
      <c r="G595" s="26">
        <f t="shared" si="8"/>
        <v>3.1867393592037909E-3</v>
      </c>
    </row>
    <row r="596" spans="1:7" x14ac:dyDescent="0.2">
      <c r="A596">
        <v>562</v>
      </c>
      <c r="B596">
        <v>18911</v>
      </c>
      <c r="C596" t="s">
        <v>650</v>
      </c>
      <c r="D596" t="s">
        <v>107</v>
      </c>
      <c r="E596">
        <v>199</v>
      </c>
      <c r="F596" s="2">
        <v>1E-4</v>
      </c>
      <c r="G596" s="26">
        <f t="shared" si="8"/>
        <v>3.1550305098584793E-3</v>
      </c>
    </row>
    <row r="597" spans="1:7" x14ac:dyDescent="0.2">
      <c r="A597">
        <v>563</v>
      </c>
      <c r="B597">
        <v>33033</v>
      </c>
      <c r="C597" t="s">
        <v>651</v>
      </c>
      <c r="D597" t="s">
        <v>121</v>
      </c>
      <c r="E597">
        <v>199</v>
      </c>
      <c r="F597" s="2">
        <v>1E-4</v>
      </c>
      <c r="G597" s="26">
        <f t="shared" si="8"/>
        <v>3.1550305098584793E-3</v>
      </c>
    </row>
    <row r="598" spans="1:7" x14ac:dyDescent="0.2">
      <c r="A598">
        <v>564</v>
      </c>
      <c r="B598">
        <v>36122</v>
      </c>
      <c r="C598" t="s">
        <v>652</v>
      </c>
      <c r="D598" t="s">
        <v>82</v>
      </c>
      <c r="E598">
        <v>198</v>
      </c>
      <c r="F598" s="2">
        <v>1E-4</v>
      </c>
      <c r="G598" s="26">
        <f t="shared" si="8"/>
        <v>3.1391760851858237E-3</v>
      </c>
    </row>
    <row r="599" spans="1:7" x14ac:dyDescent="0.2">
      <c r="A599">
        <v>565</v>
      </c>
      <c r="B599">
        <v>44455</v>
      </c>
      <c r="C599" t="s">
        <v>653</v>
      </c>
      <c r="D599" t="s">
        <v>99</v>
      </c>
      <c r="E599">
        <v>198</v>
      </c>
      <c r="F599" s="2">
        <v>1E-4</v>
      </c>
      <c r="G599" s="26">
        <f t="shared" si="8"/>
        <v>3.1391760851858237E-3</v>
      </c>
    </row>
    <row r="600" spans="1:7" x14ac:dyDescent="0.2">
      <c r="A600">
        <v>566</v>
      </c>
      <c r="B600">
        <v>31000</v>
      </c>
      <c r="C600" t="s">
        <v>654</v>
      </c>
      <c r="D600" t="s">
        <v>90</v>
      </c>
      <c r="E600">
        <v>198</v>
      </c>
      <c r="F600" s="2">
        <v>1E-4</v>
      </c>
      <c r="G600" s="26">
        <f t="shared" si="8"/>
        <v>3.1391760851858237E-3</v>
      </c>
    </row>
    <row r="601" spans="1:7" x14ac:dyDescent="0.2">
      <c r="A601">
        <v>567</v>
      </c>
      <c r="B601">
        <v>31222</v>
      </c>
      <c r="C601" t="s">
        <v>655</v>
      </c>
      <c r="D601" t="s">
        <v>90</v>
      </c>
      <c r="E601">
        <v>198</v>
      </c>
      <c r="F601" s="2">
        <v>1E-4</v>
      </c>
      <c r="G601" s="26">
        <f t="shared" si="8"/>
        <v>3.1391760851858237E-3</v>
      </c>
    </row>
    <row r="602" spans="1:7" x14ac:dyDescent="0.2">
      <c r="A602">
        <v>568</v>
      </c>
      <c r="B602">
        <v>70003</v>
      </c>
      <c r="C602" t="s">
        <v>656</v>
      </c>
      <c r="D602" t="s">
        <v>85</v>
      </c>
      <c r="E602">
        <v>195</v>
      </c>
      <c r="F602" s="2">
        <v>1E-4</v>
      </c>
      <c r="G602" s="26">
        <f t="shared" si="8"/>
        <v>3.0916128111678569E-3</v>
      </c>
    </row>
    <row r="603" spans="1:7" x14ac:dyDescent="0.2">
      <c r="A603">
        <v>569</v>
      </c>
      <c r="B603">
        <v>28123</v>
      </c>
      <c r="C603" t="s">
        <v>657</v>
      </c>
      <c r="D603" t="s">
        <v>639</v>
      </c>
      <c r="E603">
        <v>195</v>
      </c>
      <c r="F603" s="2">
        <v>1E-4</v>
      </c>
      <c r="G603" s="26">
        <f t="shared" si="8"/>
        <v>3.0916128111678569E-3</v>
      </c>
    </row>
    <row r="604" spans="1:7" x14ac:dyDescent="0.2">
      <c r="A604">
        <v>570</v>
      </c>
      <c r="B604">
        <v>90127</v>
      </c>
      <c r="C604" t="s">
        <v>658</v>
      </c>
      <c r="D604" t="s">
        <v>46</v>
      </c>
      <c r="E604">
        <v>192</v>
      </c>
      <c r="F604" s="2">
        <v>1E-4</v>
      </c>
      <c r="G604" s="26">
        <f t="shared" si="8"/>
        <v>3.0440495371498897E-3</v>
      </c>
    </row>
    <row r="605" spans="1:7" x14ac:dyDescent="0.2">
      <c r="A605">
        <v>571</v>
      </c>
      <c r="B605">
        <v>18100</v>
      </c>
      <c r="C605" t="s">
        <v>659</v>
      </c>
      <c r="D605" t="s">
        <v>107</v>
      </c>
      <c r="E605">
        <v>191</v>
      </c>
      <c r="F605" s="2">
        <v>1E-4</v>
      </c>
      <c r="G605" s="26">
        <f t="shared" si="8"/>
        <v>3.0281951124772341E-3</v>
      </c>
    </row>
    <row r="606" spans="1:7" x14ac:dyDescent="0.2">
      <c r="A606">
        <v>572</v>
      </c>
      <c r="B606">
        <v>44054</v>
      </c>
      <c r="C606" t="s">
        <v>660</v>
      </c>
      <c r="D606" t="s">
        <v>99</v>
      </c>
      <c r="E606">
        <v>190</v>
      </c>
      <c r="F606" s="2">
        <v>1E-4</v>
      </c>
      <c r="G606" s="26">
        <f t="shared" si="8"/>
        <v>3.0123406878045786E-3</v>
      </c>
    </row>
    <row r="607" spans="1:7" x14ac:dyDescent="0.2">
      <c r="A607">
        <v>573</v>
      </c>
      <c r="B607">
        <v>90045</v>
      </c>
      <c r="C607" t="s">
        <v>661</v>
      </c>
      <c r="D607" t="s">
        <v>46</v>
      </c>
      <c r="E607">
        <v>190</v>
      </c>
      <c r="F607" s="2">
        <v>1E-4</v>
      </c>
      <c r="G607" s="26">
        <f t="shared" si="8"/>
        <v>3.0123406878045786E-3</v>
      </c>
    </row>
    <row r="608" spans="1:7" x14ac:dyDescent="0.2">
      <c r="A608">
        <v>574</v>
      </c>
      <c r="B608">
        <v>28014</v>
      </c>
      <c r="C608" t="s">
        <v>662</v>
      </c>
      <c r="D608" t="s">
        <v>639</v>
      </c>
      <c r="E608">
        <v>189</v>
      </c>
      <c r="F608" s="2">
        <v>1E-4</v>
      </c>
      <c r="G608" s="26">
        <f t="shared" si="8"/>
        <v>2.9964862631319225E-3</v>
      </c>
    </row>
    <row r="609" spans="1:7" x14ac:dyDescent="0.2">
      <c r="A609">
        <v>575</v>
      </c>
      <c r="B609">
        <v>77077</v>
      </c>
      <c r="C609" t="s">
        <v>663</v>
      </c>
      <c r="D609" t="s">
        <v>140</v>
      </c>
      <c r="E609">
        <v>189</v>
      </c>
      <c r="F609" s="2">
        <v>1E-4</v>
      </c>
      <c r="G609" s="26">
        <f t="shared" si="8"/>
        <v>2.9964862631319225E-3</v>
      </c>
    </row>
    <row r="610" spans="1:7" x14ac:dyDescent="0.2">
      <c r="A610">
        <v>576</v>
      </c>
      <c r="B610">
        <v>43017</v>
      </c>
      <c r="C610" t="s">
        <v>664</v>
      </c>
      <c r="D610" t="s">
        <v>110</v>
      </c>
      <c r="E610">
        <v>185</v>
      </c>
      <c r="F610" s="2">
        <v>1E-4</v>
      </c>
      <c r="G610" s="26">
        <f t="shared" si="8"/>
        <v>2.9330685644413002E-3</v>
      </c>
    </row>
    <row r="611" spans="1:7" x14ac:dyDescent="0.2">
      <c r="A611">
        <v>577</v>
      </c>
      <c r="B611">
        <v>55777</v>
      </c>
      <c r="C611" t="s">
        <v>665</v>
      </c>
      <c r="D611" t="s">
        <v>60</v>
      </c>
      <c r="E611">
        <v>185</v>
      </c>
      <c r="F611" s="2">
        <v>1E-4</v>
      </c>
      <c r="G611" s="26">
        <f t="shared" si="8"/>
        <v>2.9330685644413002E-3</v>
      </c>
    </row>
    <row r="612" spans="1:7" x14ac:dyDescent="0.2">
      <c r="A612">
        <v>578</v>
      </c>
      <c r="B612">
        <v>90444</v>
      </c>
      <c r="C612" t="s">
        <v>666</v>
      </c>
      <c r="D612" t="s">
        <v>46</v>
      </c>
      <c r="E612">
        <v>184</v>
      </c>
      <c r="F612" s="2">
        <v>1E-4</v>
      </c>
      <c r="G612" s="26">
        <f t="shared" ref="G612:G675" si="9">E612/$C$26</f>
        <v>2.9172141397686441E-3</v>
      </c>
    </row>
    <row r="613" spans="1:7" x14ac:dyDescent="0.2">
      <c r="A613">
        <v>579</v>
      </c>
      <c r="B613">
        <v>12018</v>
      </c>
      <c r="C613" t="s">
        <v>667</v>
      </c>
      <c r="D613" t="s">
        <v>49</v>
      </c>
      <c r="E613">
        <v>183</v>
      </c>
      <c r="F613" s="2">
        <v>1E-4</v>
      </c>
      <c r="G613" s="26">
        <f t="shared" si="9"/>
        <v>2.9013597150959886E-3</v>
      </c>
    </row>
    <row r="614" spans="1:7" x14ac:dyDescent="0.2">
      <c r="A614">
        <v>580</v>
      </c>
      <c r="B614">
        <v>15600</v>
      </c>
      <c r="C614" t="s">
        <v>668</v>
      </c>
      <c r="D614" t="s">
        <v>52</v>
      </c>
      <c r="E614">
        <v>181</v>
      </c>
      <c r="F614" s="2">
        <v>1E-4</v>
      </c>
      <c r="G614" s="26">
        <f t="shared" si="9"/>
        <v>2.8696508657506774E-3</v>
      </c>
    </row>
    <row r="615" spans="1:7" x14ac:dyDescent="0.2">
      <c r="A615">
        <v>581</v>
      </c>
      <c r="B615">
        <v>12124</v>
      </c>
      <c r="C615" t="s">
        <v>669</v>
      </c>
      <c r="D615" t="s">
        <v>49</v>
      </c>
      <c r="E615">
        <v>181</v>
      </c>
      <c r="F615" s="2">
        <v>1E-4</v>
      </c>
      <c r="G615" s="26">
        <f t="shared" si="9"/>
        <v>2.8696508657506774E-3</v>
      </c>
    </row>
    <row r="616" spans="1:7" x14ac:dyDescent="0.2">
      <c r="A616">
        <v>582</v>
      </c>
      <c r="B616">
        <v>31133</v>
      </c>
      <c r="C616" t="s">
        <v>670</v>
      </c>
      <c r="D616" t="s">
        <v>90</v>
      </c>
      <c r="E616">
        <v>180</v>
      </c>
      <c r="F616" s="2">
        <v>1E-4</v>
      </c>
      <c r="G616" s="26">
        <f t="shared" si="9"/>
        <v>2.8537964410780218E-3</v>
      </c>
    </row>
    <row r="617" spans="1:7" x14ac:dyDescent="0.2">
      <c r="A617">
        <v>583</v>
      </c>
      <c r="B617">
        <v>18666</v>
      </c>
      <c r="C617" t="s">
        <v>671</v>
      </c>
      <c r="D617" t="s">
        <v>107</v>
      </c>
      <c r="E617">
        <v>178</v>
      </c>
      <c r="F617" s="2">
        <v>1E-4</v>
      </c>
      <c r="G617" s="26">
        <f t="shared" si="9"/>
        <v>2.8220875917327102E-3</v>
      </c>
    </row>
    <row r="618" spans="1:7" x14ac:dyDescent="0.2">
      <c r="A618">
        <v>584</v>
      </c>
      <c r="B618">
        <v>70371</v>
      </c>
      <c r="C618" t="s">
        <v>672</v>
      </c>
      <c r="D618" t="s">
        <v>85</v>
      </c>
      <c r="E618">
        <v>178</v>
      </c>
      <c r="F618" s="2">
        <v>1E-4</v>
      </c>
      <c r="G618" s="26">
        <f t="shared" si="9"/>
        <v>2.8220875917327102E-3</v>
      </c>
    </row>
    <row r="619" spans="1:7" x14ac:dyDescent="0.2">
      <c r="A619">
        <v>585</v>
      </c>
      <c r="B619">
        <v>33233</v>
      </c>
      <c r="C619" t="s">
        <v>673</v>
      </c>
      <c r="D619" t="s">
        <v>121</v>
      </c>
      <c r="E619">
        <v>173</v>
      </c>
      <c r="F619" s="2">
        <v>1E-4</v>
      </c>
      <c r="G619" s="26">
        <f t="shared" si="9"/>
        <v>2.7428154683694318E-3</v>
      </c>
    </row>
    <row r="620" spans="1:7" x14ac:dyDescent="0.2">
      <c r="A620">
        <v>586</v>
      </c>
      <c r="B620">
        <v>40405</v>
      </c>
      <c r="C620" t="s">
        <v>674</v>
      </c>
      <c r="D620" t="s">
        <v>66</v>
      </c>
      <c r="E620">
        <v>171</v>
      </c>
      <c r="F620" s="2">
        <v>1E-4</v>
      </c>
      <c r="G620" s="26">
        <f t="shared" si="9"/>
        <v>2.7111066190241206E-3</v>
      </c>
    </row>
    <row r="621" spans="1:7" x14ac:dyDescent="0.2">
      <c r="A621">
        <v>587</v>
      </c>
      <c r="B621">
        <v>90121</v>
      </c>
      <c r="C621" t="s">
        <v>675</v>
      </c>
      <c r="D621" t="s">
        <v>46</v>
      </c>
      <c r="E621">
        <v>170</v>
      </c>
      <c r="F621" s="2">
        <v>1E-4</v>
      </c>
      <c r="G621" s="26">
        <f t="shared" si="9"/>
        <v>2.695252194351465E-3</v>
      </c>
    </row>
    <row r="622" spans="1:7" x14ac:dyDescent="0.2">
      <c r="A622">
        <v>588</v>
      </c>
      <c r="B622">
        <v>22021</v>
      </c>
      <c r="C622" t="s">
        <v>676</v>
      </c>
      <c r="D622" t="s">
        <v>63</v>
      </c>
      <c r="E622">
        <v>169</v>
      </c>
      <c r="F622" s="2">
        <v>1E-4</v>
      </c>
      <c r="G622" s="26">
        <f t="shared" si="9"/>
        <v>2.679397769678809E-3</v>
      </c>
    </row>
    <row r="623" spans="1:7" x14ac:dyDescent="0.2">
      <c r="A623">
        <v>589</v>
      </c>
      <c r="B623">
        <v>14567</v>
      </c>
      <c r="C623" t="s">
        <v>677</v>
      </c>
      <c r="D623" t="s">
        <v>76</v>
      </c>
      <c r="E623">
        <v>169</v>
      </c>
      <c r="F623" s="2">
        <v>1E-4</v>
      </c>
      <c r="G623" s="26">
        <f t="shared" si="9"/>
        <v>2.679397769678809E-3</v>
      </c>
    </row>
    <row r="624" spans="1:7" x14ac:dyDescent="0.2">
      <c r="A624">
        <v>590</v>
      </c>
      <c r="B624">
        <v>15300</v>
      </c>
      <c r="C624" t="s">
        <v>678</v>
      </c>
      <c r="D624" t="s">
        <v>52</v>
      </c>
      <c r="E624">
        <v>168</v>
      </c>
      <c r="F624" s="2">
        <v>1E-4</v>
      </c>
      <c r="G624" s="26">
        <f t="shared" si="9"/>
        <v>2.6635433450061534E-3</v>
      </c>
    </row>
    <row r="625" spans="1:7" x14ac:dyDescent="0.2">
      <c r="A625">
        <v>591</v>
      </c>
      <c r="B625">
        <v>11121</v>
      </c>
      <c r="C625" t="s">
        <v>679</v>
      </c>
      <c r="D625" t="s">
        <v>96</v>
      </c>
      <c r="E625">
        <v>168</v>
      </c>
      <c r="F625" s="2">
        <v>1E-4</v>
      </c>
      <c r="G625" s="26">
        <f t="shared" si="9"/>
        <v>2.6635433450061534E-3</v>
      </c>
    </row>
    <row r="626" spans="1:7" x14ac:dyDescent="0.2">
      <c r="A626">
        <v>592</v>
      </c>
      <c r="B626">
        <v>55888</v>
      </c>
      <c r="C626" t="s">
        <v>680</v>
      </c>
      <c r="D626" t="s">
        <v>60</v>
      </c>
      <c r="E626">
        <v>168</v>
      </c>
      <c r="F626" s="2">
        <v>1E-4</v>
      </c>
      <c r="G626" s="26">
        <f t="shared" si="9"/>
        <v>2.6635433450061534E-3</v>
      </c>
    </row>
    <row r="627" spans="1:7" x14ac:dyDescent="0.2">
      <c r="A627">
        <v>593</v>
      </c>
      <c r="B627">
        <v>15190</v>
      </c>
      <c r="C627" t="s">
        <v>681</v>
      </c>
      <c r="D627" t="s">
        <v>52</v>
      </c>
      <c r="E627">
        <v>167</v>
      </c>
      <c r="F627" s="2">
        <v>1E-4</v>
      </c>
      <c r="G627" s="26">
        <f t="shared" si="9"/>
        <v>2.6476889203334978E-3</v>
      </c>
    </row>
    <row r="628" spans="1:7" x14ac:dyDescent="0.2">
      <c r="A628">
        <v>594</v>
      </c>
      <c r="B628">
        <v>31444</v>
      </c>
      <c r="C628" t="s">
        <v>682</v>
      </c>
      <c r="D628" t="s">
        <v>90</v>
      </c>
      <c r="E628">
        <v>166</v>
      </c>
      <c r="F628" s="2">
        <v>1E-4</v>
      </c>
      <c r="G628" s="26">
        <f t="shared" si="9"/>
        <v>2.6318344956608422E-3</v>
      </c>
    </row>
    <row r="629" spans="1:7" x14ac:dyDescent="0.2">
      <c r="A629">
        <v>595</v>
      </c>
      <c r="B629">
        <v>77167</v>
      </c>
      <c r="C629" t="s">
        <v>683</v>
      </c>
      <c r="D629" t="s">
        <v>140</v>
      </c>
      <c r="E629">
        <v>165</v>
      </c>
      <c r="F629" s="2">
        <v>1E-4</v>
      </c>
      <c r="G629" s="26">
        <f t="shared" si="9"/>
        <v>2.6159800709881866E-3</v>
      </c>
    </row>
    <row r="630" spans="1:7" x14ac:dyDescent="0.2">
      <c r="A630">
        <v>596</v>
      </c>
      <c r="B630">
        <v>44055</v>
      </c>
      <c r="C630" t="s">
        <v>684</v>
      </c>
      <c r="D630" t="s">
        <v>99</v>
      </c>
      <c r="E630">
        <v>161</v>
      </c>
      <c r="F630" s="2">
        <v>1E-4</v>
      </c>
      <c r="G630" s="26">
        <f t="shared" si="9"/>
        <v>2.5525623722975638E-3</v>
      </c>
    </row>
    <row r="631" spans="1:7" x14ac:dyDescent="0.2">
      <c r="A631">
        <v>597</v>
      </c>
      <c r="B631">
        <v>20389</v>
      </c>
      <c r="C631" t="s">
        <v>685</v>
      </c>
      <c r="D631" t="s">
        <v>79</v>
      </c>
      <c r="E631">
        <v>160</v>
      </c>
      <c r="F631" s="2">
        <v>1E-4</v>
      </c>
      <c r="G631" s="26">
        <f t="shared" si="9"/>
        <v>2.5367079476249083E-3</v>
      </c>
    </row>
    <row r="632" spans="1:7" x14ac:dyDescent="0.2">
      <c r="A632">
        <v>598</v>
      </c>
      <c r="B632">
        <v>22999</v>
      </c>
      <c r="C632" t="s">
        <v>686</v>
      </c>
      <c r="D632" t="s">
        <v>63</v>
      </c>
      <c r="E632">
        <v>157</v>
      </c>
      <c r="F632" s="2">
        <v>1E-4</v>
      </c>
      <c r="G632" s="26">
        <f t="shared" si="9"/>
        <v>2.4891446736069411E-3</v>
      </c>
    </row>
    <row r="633" spans="1:7" x14ac:dyDescent="0.2">
      <c r="A633">
        <v>599</v>
      </c>
      <c r="B633">
        <v>22002</v>
      </c>
      <c r="C633" t="s">
        <v>687</v>
      </c>
      <c r="D633" t="s">
        <v>63</v>
      </c>
      <c r="E633">
        <v>154</v>
      </c>
      <c r="F633" s="2">
        <v>1E-4</v>
      </c>
      <c r="G633" s="26">
        <f t="shared" si="9"/>
        <v>2.4415813995889738E-3</v>
      </c>
    </row>
    <row r="634" spans="1:7" x14ac:dyDescent="0.2">
      <c r="A634">
        <v>600</v>
      </c>
      <c r="B634">
        <v>19018</v>
      </c>
      <c r="C634" t="s">
        <v>688</v>
      </c>
      <c r="D634" t="s">
        <v>73</v>
      </c>
      <c r="E634">
        <v>152</v>
      </c>
      <c r="F634" s="2">
        <v>1E-4</v>
      </c>
      <c r="G634" s="26">
        <f t="shared" si="9"/>
        <v>2.4098725502436627E-3</v>
      </c>
    </row>
    <row r="635" spans="1:7" x14ac:dyDescent="0.2">
      <c r="A635">
        <v>601</v>
      </c>
      <c r="B635">
        <v>65065</v>
      </c>
      <c r="C635" t="s">
        <v>689</v>
      </c>
      <c r="D635" t="s">
        <v>193</v>
      </c>
      <c r="E635">
        <v>152</v>
      </c>
      <c r="F635" s="2">
        <v>1E-4</v>
      </c>
      <c r="G635" s="26">
        <f t="shared" si="9"/>
        <v>2.4098725502436627E-3</v>
      </c>
    </row>
    <row r="636" spans="1:7" x14ac:dyDescent="0.2">
      <c r="A636">
        <v>602</v>
      </c>
      <c r="B636">
        <v>14123</v>
      </c>
      <c r="C636" t="s">
        <v>690</v>
      </c>
      <c r="D636" t="s">
        <v>76</v>
      </c>
      <c r="E636">
        <v>151</v>
      </c>
      <c r="F636" s="2">
        <v>1E-4</v>
      </c>
      <c r="G636" s="26">
        <f t="shared" si="9"/>
        <v>2.3940181255710071E-3</v>
      </c>
    </row>
    <row r="637" spans="1:7" x14ac:dyDescent="0.2">
      <c r="A637">
        <v>603</v>
      </c>
      <c r="B637">
        <v>31311</v>
      </c>
      <c r="C637" t="s">
        <v>691</v>
      </c>
      <c r="D637" t="s">
        <v>90</v>
      </c>
      <c r="E637">
        <v>150</v>
      </c>
      <c r="F637" s="2">
        <v>1E-4</v>
      </c>
      <c r="G637" s="26">
        <f t="shared" si="9"/>
        <v>2.3781637008983515E-3</v>
      </c>
    </row>
    <row r="638" spans="1:7" x14ac:dyDescent="0.2">
      <c r="A638">
        <v>604</v>
      </c>
      <c r="B638">
        <v>20999</v>
      </c>
      <c r="C638" t="s">
        <v>692</v>
      </c>
      <c r="D638" t="s">
        <v>79</v>
      </c>
      <c r="E638">
        <v>150</v>
      </c>
      <c r="F638" s="2">
        <v>1E-4</v>
      </c>
      <c r="G638" s="26">
        <f t="shared" si="9"/>
        <v>2.3781637008983515E-3</v>
      </c>
    </row>
    <row r="639" spans="1:7" x14ac:dyDescent="0.2">
      <c r="A639">
        <v>605</v>
      </c>
      <c r="B639">
        <v>31347</v>
      </c>
      <c r="C639" t="s">
        <v>693</v>
      </c>
      <c r="D639" t="s">
        <v>90</v>
      </c>
      <c r="E639">
        <v>149</v>
      </c>
      <c r="F639" s="2">
        <v>1E-4</v>
      </c>
      <c r="G639" s="26">
        <f t="shared" si="9"/>
        <v>2.3623092762256955E-3</v>
      </c>
    </row>
    <row r="640" spans="1:7" x14ac:dyDescent="0.2">
      <c r="A640">
        <v>606</v>
      </c>
      <c r="B640">
        <v>20127</v>
      </c>
      <c r="C640" t="s">
        <v>694</v>
      </c>
      <c r="D640" t="s">
        <v>79</v>
      </c>
      <c r="E640">
        <v>148</v>
      </c>
      <c r="F640" s="2">
        <v>1E-4</v>
      </c>
      <c r="G640" s="26">
        <f t="shared" si="9"/>
        <v>2.3464548515530399E-3</v>
      </c>
    </row>
    <row r="641" spans="1:7" x14ac:dyDescent="0.2">
      <c r="A641">
        <v>607</v>
      </c>
      <c r="B641">
        <v>13443</v>
      </c>
      <c r="C641" t="s">
        <v>695</v>
      </c>
      <c r="D641" t="s">
        <v>57</v>
      </c>
      <c r="E641">
        <v>145</v>
      </c>
      <c r="F641" s="2">
        <v>1E-4</v>
      </c>
      <c r="G641" s="26">
        <f t="shared" si="9"/>
        <v>2.2988915775350731E-3</v>
      </c>
    </row>
    <row r="642" spans="1:7" x14ac:dyDescent="0.2">
      <c r="A642">
        <v>608</v>
      </c>
      <c r="B642">
        <v>22567</v>
      </c>
      <c r="C642" t="s">
        <v>696</v>
      </c>
      <c r="D642" t="s">
        <v>63</v>
      </c>
      <c r="E642">
        <v>145</v>
      </c>
      <c r="F642" s="2">
        <v>1E-4</v>
      </c>
      <c r="G642" s="26">
        <f t="shared" si="9"/>
        <v>2.2988915775350731E-3</v>
      </c>
    </row>
    <row r="643" spans="1:7" x14ac:dyDescent="0.2">
      <c r="A643">
        <v>609</v>
      </c>
      <c r="B643">
        <v>50234</v>
      </c>
      <c r="C643" t="s">
        <v>697</v>
      </c>
      <c r="D643" t="s">
        <v>93</v>
      </c>
      <c r="E643">
        <v>144</v>
      </c>
      <c r="F643" s="2">
        <v>1E-4</v>
      </c>
      <c r="G643" s="26">
        <f t="shared" si="9"/>
        <v>2.2830371528624171E-3</v>
      </c>
    </row>
    <row r="644" spans="1:7" x14ac:dyDescent="0.2">
      <c r="A644">
        <v>610</v>
      </c>
      <c r="B644">
        <v>19456</v>
      </c>
      <c r="C644" t="s">
        <v>698</v>
      </c>
      <c r="D644" t="s">
        <v>73</v>
      </c>
      <c r="E644">
        <v>144</v>
      </c>
      <c r="F644" s="2">
        <v>1E-4</v>
      </c>
      <c r="G644" s="26">
        <f t="shared" si="9"/>
        <v>2.2830371528624171E-3</v>
      </c>
    </row>
    <row r="645" spans="1:7" x14ac:dyDescent="0.2">
      <c r="A645">
        <v>611</v>
      </c>
      <c r="B645">
        <v>44777</v>
      </c>
      <c r="C645" t="s">
        <v>699</v>
      </c>
      <c r="D645" t="s">
        <v>99</v>
      </c>
      <c r="E645">
        <v>143</v>
      </c>
      <c r="F645" s="2">
        <v>1E-4</v>
      </c>
      <c r="G645" s="26">
        <f t="shared" si="9"/>
        <v>2.2671827281897615E-3</v>
      </c>
    </row>
    <row r="646" spans="1:7" x14ac:dyDescent="0.2">
      <c r="A646">
        <v>612</v>
      </c>
      <c r="B646">
        <v>11042</v>
      </c>
      <c r="C646" t="s">
        <v>700</v>
      </c>
      <c r="D646" t="s">
        <v>96</v>
      </c>
      <c r="E646">
        <v>143</v>
      </c>
      <c r="F646" s="2">
        <v>1E-4</v>
      </c>
      <c r="G646" s="26">
        <f t="shared" si="9"/>
        <v>2.2671827281897615E-3</v>
      </c>
    </row>
    <row r="647" spans="1:7" x14ac:dyDescent="0.2">
      <c r="A647">
        <v>613</v>
      </c>
      <c r="B647">
        <v>20190</v>
      </c>
      <c r="C647" t="s">
        <v>701</v>
      </c>
      <c r="D647" t="s">
        <v>79</v>
      </c>
      <c r="E647">
        <v>142</v>
      </c>
      <c r="F647" s="2">
        <v>1E-4</v>
      </c>
      <c r="G647" s="26">
        <f t="shared" si="9"/>
        <v>2.2513283035171059E-3</v>
      </c>
    </row>
    <row r="648" spans="1:7" x14ac:dyDescent="0.2">
      <c r="A648">
        <v>614</v>
      </c>
      <c r="B648">
        <v>55660</v>
      </c>
      <c r="C648" t="s">
        <v>702</v>
      </c>
      <c r="D648" t="s">
        <v>60</v>
      </c>
      <c r="E648">
        <v>141</v>
      </c>
      <c r="F648" s="2">
        <v>1E-4</v>
      </c>
      <c r="G648" s="26">
        <f t="shared" si="9"/>
        <v>2.2354738788444503E-3</v>
      </c>
    </row>
    <row r="649" spans="1:7" x14ac:dyDescent="0.2">
      <c r="A649">
        <v>615</v>
      </c>
      <c r="B649">
        <v>10023</v>
      </c>
      <c r="C649" t="s">
        <v>703</v>
      </c>
      <c r="D649" t="s">
        <v>43</v>
      </c>
      <c r="E649">
        <v>141</v>
      </c>
      <c r="F649" s="2">
        <v>1E-4</v>
      </c>
      <c r="G649" s="26">
        <f t="shared" si="9"/>
        <v>2.2354738788444503E-3</v>
      </c>
    </row>
    <row r="650" spans="1:7" x14ac:dyDescent="0.2">
      <c r="A650">
        <v>616</v>
      </c>
      <c r="B650">
        <v>44593</v>
      </c>
      <c r="C650" t="s">
        <v>704</v>
      </c>
      <c r="D650" t="s">
        <v>99</v>
      </c>
      <c r="E650">
        <v>141</v>
      </c>
      <c r="F650" s="2">
        <v>1E-4</v>
      </c>
      <c r="G650" s="26">
        <f t="shared" si="9"/>
        <v>2.2354738788444503E-3</v>
      </c>
    </row>
    <row r="651" spans="1:7" x14ac:dyDescent="0.2">
      <c r="A651">
        <v>617</v>
      </c>
      <c r="B651">
        <v>50000</v>
      </c>
      <c r="C651" t="s">
        <v>705</v>
      </c>
      <c r="D651" t="s">
        <v>93</v>
      </c>
      <c r="E651">
        <v>141</v>
      </c>
      <c r="F651" s="2">
        <v>1E-4</v>
      </c>
      <c r="G651" s="26">
        <f t="shared" si="9"/>
        <v>2.2354738788444503E-3</v>
      </c>
    </row>
    <row r="652" spans="1:7" x14ac:dyDescent="0.2">
      <c r="A652">
        <v>618</v>
      </c>
      <c r="B652">
        <v>14145</v>
      </c>
      <c r="C652" t="s">
        <v>706</v>
      </c>
      <c r="D652" t="s">
        <v>76</v>
      </c>
      <c r="E652">
        <v>141</v>
      </c>
      <c r="F652" s="2">
        <v>1E-4</v>
      </c>
      <c r="G652" s="26">
        <f t="shared" si="9"/>
        <v>2.2354738788444503E-3</v>
      </c>
    </row>
    <row r="653" spans="1:7" x14ac:dyDescent="0.2">
      <c r="A653">
        <v>619</v>
      </c>
      <c r="B653">
        <v>15214</v>
      </c>
      <c r="C653" t="s">
        <v>707</v>
      </c>
      <c r="D653" t="s">
        <v>52</v>
      </c>
      <c r="E653">
        <v>139</v>
      </c>
      <c r="F653" s="2">
        <v>1E-4</v>
      </c>
      <c r="G653" s="26">
        <f t="shared" si="9"/>
        <v>2.2037650294991387E-3</v>
      </c>
    </row>
    <row r="654" spans="1:7" x14ac:dyDescent="0.2">
      <c r="A654">
        <v>620</v>
      </c>
      <c r="B654">
        <v>90789</v>
      </c>
      <c r="C654" t="s">
        <v>708</v>
      </c>
      <c r="D654" t="s">
        <v>46</v>
      </c>
      <c r="E654">
        <v>137</v>
      </c>
      <c r="F654" s="2">
        <v>1E-4</v>
      </c>
      <c r="G654" s="26">
        <f t="shared" si="9"/>
        <v>2.1720561801538275E-3</v>
      </c>
    </row>
    <row r="655" spans="1:7" x14ac:dyDescent="0.2">
      <c r="A655">
        <v>621</v>
      </c>
      <c r="B655">
        <v>77567</v>
      </c>
      <c r="C655" t="s">
        <v>709</v>
      </c>
      <c r="D655" t="s">
        <v>140</v>
      </c>
      <c r="E655">
        <v>137</v>
      </c>
      <c r="F655" s="2">
        <v>1E-4</v>
      </c>
      <c r="G655" s="26">
        <f t="shared" si="9"/>
        <v>2.1720561801538275E-3</v>
      </c>
    </row>
    <row r="656" spans="1:7" x14ac:dyDescent="0.2">
      <c r="A656">
        <v>622</v>
      </c>
      <c r="B656">
        <v>15888</v>
      </c>
      <c r="C656" t="s">
        <v>710</v>
      </c>
      <c r="D656" t="s">
        <v>52</v>
      </c>
      <c r="E656">
        <v>136</v>
      </c>
      <c r="F656" s="2">
        <v>1E-4</v>
      </c>
      <c r="G656" s="26">
        <f t="shared" si="9"/>
        <v>2.1562017554811719E-3</v>
      </c>
    </row>
    <row r="657" spans="1:7" x14ac:dyDescent="0.2">
      <c r="A657">
        <v>623</v>
      </c>
      <c r="B657">
        <v>31777</v>
      </c>
      <c r="C657" t="s">
        <v>711</v>
      </c>
      <c r="D657" t="s">
        <v>90</v>
      </c>
      <c r="E657">
        <v>135</v>
      </c>
      <c r="F657" s="2">
        <v>1E-4</v>
      </c>
      <c r="G657" s="26">
        <f t="shared" si="9"/>
        <v>2.1403473308085163E-3</v>
      </c>
    </row>
    <row r="658" spans="1:7" x14ac:dyDescent="0.2">
      <c r="A658">
        <v>624</v>
      </c>
      <c r="B658">
        <v>40513</v>
      </c>
      <c r="C658" t="s">
        <v>712</v>
      </c>
      <c r="D658" t="s">
        <v>66</v>
      </c>
      <c r="E658">
        <v>135</v>
      </c>
      <c r="F658" s="2">
        <v>1E-4</v>
      </c>
      <c r="G658" s="26">
        <f t="shared" si="9"/>
        <v>2.1403473308085163E-3</v>
      </c>
    </row>
    <row r="659" spans="1:7" x14ac:dyDescent="0.2">
      <c r="A659">
        <v>625</v>
      </c>
      <c r="B659">
        <v>31555</v>
      </c>
      <c r="C659" t="s">
        <v>713</v>
      </c>
      <c r="D659" t="s">
        <v>90</v>
      </c>
      <c r="E659">
        <v>134</v>
      </c>
      <c r="F659" s="2">
        <v>1E-4</v>
      </c>
      <c r="G659" s="26">
        <f t="shared" si="9"/>
        <v>2.1244929061358603E-3</v>
      </c>
    </row>
    <row r="660" spans="1:7" x14ac:dyDescent="0.2">
      <c r="A660">
        <v>626</v>
      </c>
      <c r="B660">
        <v>14122</v>
      </c>
      <c r="C660" t="s">
        <v>714</v>
      </c>
      <c r="D660" t="s">
        <v>76</v>
      </c>
      <c r="E660">
        <v>134</v>
      </c>
      <c r="F660" s="2">
        <v>1E-4</v>
      </c>
      <c r="G660" s="26">
        <f t="shared" si="9"/>
        <v>2.1244929061358603E-3</v>
      </c>
    </row>
    <row r="661" spans="1:7" x14ac:dyDescent="0.2">
      <c r="A661">
        <v>627</v>
      </c>
      <c r="B661">
        <v>14012</v>
      </c>
      <c r="C661" t="s">
        <v>715</v>
      </c>
      <c r="D661" t="s">
        <v>76</v>
      </c>
      <c r="E661">
        <v>134</v>
      </c>
      <c r="F661" s="2">
        <v>1E-4</v>
      </c>
      <c r="G661" s="26">
        <f t="shared" si="9"/>
        <v>2.1244929061358603E-3</v>
      </c>
    </row>
    <row r="662" spans="1:7" x14ac:dyDescent="0.2">
      <c r="A662">
        <v>628</v>
      </c>
      <c r="B662">
        <v>14266</v>
      </c>
      <c r="C662" t="s">
        <v>716</v>
      </c>
      <c r="D662" t="s">
        <v>76</v>
      </c>
      <c r="E662">
        <v>133</v>
      </c>
      <c r="F662" s="2">
        <v>1E-4</v>
      </c>
      <c r="G662" s="26">
        <f t="shared" si="9"/>
        <v>2.1086384814632047E-3</v>
      </c>
    </row>
    <row r="663" spans="1:7" x14ac:dyDescent="0.2">
      <c r="A663">
        <v>629</v>
      </c>
      <c r="B663">
        <v>31330</v>
      </c>
      <c r="C663" t="s">
        <v>717</v>
      </c>
      <c r="D663" t="s">
        <v>90</v>
      </c>
      <c r="E663">
        <v>133</v>
      </c>
      <c r="F663" s="2">
        <v>1E-4</v>
      </c>
      <c r="G663" s="26">
        <f t="shared" si="9"/>
        <v>2.1086384814632047E-3</v>
      </c>
    </row>
    <row r="664" spans="1:7" x14ac:dyDescent="0.2">
      <c r="A664">
        <v>630</v>
      </c>
      <c r="B664">
        <v>14111</v>
      </c>
      <c r="C664" t="s">
        <v>718</v>
      </c>
      <c r="D664" t="s">
        <v>76</v>
      </c>
      <c r="E664">
        <v>132</v>
      </c>
      <c r="F664" s="2">
        <v>1E-4</v>
      </c>
      <c r="G664" s="26">
        <f t="shared" si="9"/>
        <v>2.0927840567905491E-3</v>
      </c>
    </row>
    <row r="665" spans="1:7" x14ac:dyDescent="0.2">
      <c r="A665">
        <v>631</v>
      </c>
      <c r="B665">
        <v>22224</v>
      </c>
      <c r="C665" t="s">
        <v>719</v>
      </c>
      <c r="D665" t="s">
        <v>63</v>
      </c>
      <c r="E665">
        <v>132</v>
      </c>
      <c r="F665" s="2">
        <v>1E-4</v>
      </c>
      <c r="G665" s="26">
        <f t="shared" si="9"/>
        <v>2.0927840567905491E-3</v>
      </c>
    </row>
    <row r="666" spans="1:7" x14ac:dyDescent="0.2">
      <c r="A666">
        <v>632</v>
      </c>
      <c r="B666">
        <v>15777</v>
      </c>
      <c r="C666" t="s">
        <v>720</v>
      </c>
      <c r="D666" t="s">
        <v>52</v>
      </c>
      <c r="E666">
        <v>131</v>
      </c>
      <c r="F666" s="2">
        <v>1E-4</v>
      </c>
      <c r="G666" s="26">
        <f t="shared" si="9"/>
        <v>2.0769296321178935E-3</v>
      </c>
    </row>
    <row r="667" spans="1:7" x14ac:dyDescent="0.2">
      <c r="A667">
        <v>633</v>
      </c>
      <c r="B667">
        <v>12180</v>
      </c>
      <c r="C667" t="s">
        <v>721</v>
      </c>
      <c r="D667" t="s">
        <v>49</v>
      </c>
      <c r="E667">
        <v>131</v>
      </c>
      <c r="F667" s="2">
        <v>1E-4</v>
      </c>
      <c r="G667" s="26">
        <f t="shared" si="9"/>
        <v>2.0769296321178935E-3</v>
      </c>
    </row>
    <row r="668" spans="1:7" x14ac:dyDescent="0.2">
      <c r="A668">
        <v>634</v>
      </c>
      <c r="B668">
        <v>55200</v>
      </c>
      <c r="C668" t="s">
        <v>722</v>
      </c>
      <c r="D668" t="s">
        <v>60</v>
      </c>
      <c r="E668">
        <v>130</v>
      </c>
      <c r="F668" s="2">
        <v>1E-4</v>
      </c>
      <c r="G668" s="26">
        <f t="shared" si="9"/>
        <v>2.061075207445238E-3</v>
      </c>
    </row>
    <row r="669" spans="1:7" x14ac:dyDescent="0.2">
      <c r="A669">
        <v>635</v>
      </c>
      <c r="B669">
        <v>36444</v>
      </c>
      <c r="C669" t="s">
        <v>723</v>
      </c>
      <c r="D669" t="s">
        <v>82</v>
      </c>
      <c r="E669">
        <v>130</v>
      </c>
      <c r="F669" s="2">
        <v>1E-4</v>
      </c>
      <c r="G669" s="26">
        <f t="shared" si="9"/>
        <v>2.061075207445238E-3</v>
      </c>
    </row>
    <row r="670" spans="1:7" x14ac:dyDescent="0.2">
      <c r="A670">
        <v>636</v>
      </c>
      <c r="B670">
        <v>65758</v>
      </c>
      <c r="C670" t="s">
        <v>724</v>
      </c>
      <c r="D670" t="s">
        <v>193</v>
      </c>
      <c r="E670">
        <v>128</v>
      </c>
      <c r="F670" s="2">
        <v>1E-4</v>
      </c>
      <c r="G670" s="26">
        <f t="shared" si="9"/>
        <v>2.0293663580999263E-3</v>
      </c>
    </row>
    <row r="671" spans="1:7" x14ac:dyDescent="0.2">
      <c r="A671">
        <v>637</v>
      </c>
      <c r="B671">
        <v>10700</v>
      </c>
      <c r="C671" t="s">
        <v>725</v>
      </c>
      <c r="D671" t="s">
        <v>43</v>
      </c>
      <c r="E671">
        <v>128</v>
      </c>
      <c r="F671" s="2">
        <v>1E-4</v>
      </c>
      <c r="G671" s="26">
        <f t="shared" si="9"/>
        <v>2.0293663580999263E-3</v>
      </c>
    </row>
    <row r="672" spans="1:7" x14ac:dyDescent="0.2">
      <c r="A672">
        <v>638</v>
      </c>
      <c r="B672">
        <v>31624</v>
      </c>
      <c r="C672" t="s">
        <v>726</v>
      </c>
      <c r="D672" t="s">
        <v>90</v>
      </c>
      <c r="E672">
        <v>127</v>
      </c>
      <c r="F672" s="2">
        <v>1E-4</v>
      </c>
      <c r="G672" s="26">
        <f t="shared" si="9"/>
        <v>2.0135119334272708E-3</v>
      </c>
    </row>
    <row r="673" spans="1:7" x14ac:dyDescent="0.2">
      <c r="A673">
        <v>639</v>
      </c>
      <c r="B673">
        <v>14007</v>
      </c>
      <c r="C673" t="s">
        <v>727</v>
      </c>
      <c r="D673" t="s">
        <v>76</v>
      </c>
      <c r="E673">
        <v>126</v>
      </c>
      <c r="F673" s="2">
        <v>1E-4</v>
      </c>
      <c r="G673" s="26">
        <f t="shared" si="9"/>
        <v>1.9976575087546152E-3</v>
      </c>
    </row>
    <row r="674" spans="1:7" x14ac:dyDescent="0.2">
      <c r="A674">
        <v>640</v>
      </c>
      <c r="B674">
        <v>22193</v>
      </c>
      <c r="C674" t="s">
        <v>728</v>
      </c>
      <c r="D674" t="s">
        <v>63</v>
      </c>
      <c r="E674">
        <v>126</v>
      </c>
      <c r="F674" s="2">
        <v>1E-4</v>
      </c>
      <c r="G674" s="26">
        <f t="shared" si="9"/>
        <v>1.9976575087546152E-3</v>
      </c>
    </row>
    <row r="675" spans="1:7" x14ac:dyDescent="0.2">
      <c r="A675">
        <v>641</v>
      </c>
      <c r="B675">
        <v>31310</v>
      </c>
      <c r="C675" t="s">
        <v>729</v>
      </c>
      <c r="D675" t="s">
        <v>90</v>
      </c>
      <c r="E675">
        <v>126</v>
      </c>
      <c r="F675" s="2">
        <v>1E-4</v>
      </c>
      <c r="G675" s="26">
        <f t="shared" si="9"/>
        <v>1.9976575087546152E-3</v>
      </c>
    </row>
    <row r="676" spans="1:7" x14ac:dyDescent="0.2">
      <c r="A676">
        <v>642</v>
      </c>
      <c r="B676">
        <v>90069</v>
      </c>
      <c r="C676" t="s">
        <v>730</v>
      </c>
      <c r="D676" t="s">
        <v>46</v>
      </c>
      <c r="E676">
        <v>125</v>
      </c>
      <c r="F676" s="2">
        <v>1E-4</v>
      </c>
      <c r="G676" s="26">
        <f t="shared" ref="G676:G739" si="10">E676/$C$26</f>
        <v>1.9818030840819596E-3</v>
      </c>
    </row>
    <row r="677" spans="1:7" x14ac:dyDescent="0.2">
      <c r="A677">
        <v>643</v>
      </c>
      <c r="B677">
        <v>31113</v>
      </c>
      <c r="C677" t="s">
        <v>731</v>
      </c>
      <c r="D677" t="s">
        <v>90</v>
      </c>
      <c r="E677">
        <v>123</v>
      </c>
      <c r="F677" s="2">
        <v>1E-4</v>
      </c>
      <c r="G677" s="26">
        <f t="shared" si="10"/>
        <v>1.9500942347366482E-3</v>
      </c>
    </row>
    <row r="678" spans="1:7" x14ac:dyDescent="0.2">
      <c r="A678">
        <v>644</v>
      </c>
      <c r="B678">
        <v>22156</v>
      </c>
      <c r="C678" t="s">
        <v>732</v>
      </c>
      <c r="D678" t="s">
        <v>63</v>
      </c>
      <c r="E678">
        <v>123</v>
      </c>
      <c r="F678" s="2">
        <v>1E-4</v>
      </c>
      <c r="G678" s="26">
        <f t="shared" si="10"/>
        <v>1.9500942347366482E-3</v>
      </c>
    </row>
    <row r="679" spans="1:7" x14ac:dyDescent="0.2">
      <c r="A679">
        <v>645</v>
      </c>
      <c r="B679">
        <v>12111</v>
      </c>
      <c r="C679" t="s">
        <v>733</v>
      </c>
      <c r="D679" t="s">
        <v>49</v>
      </c>
      <c r="E679">
        <v>123</v>
      </c>
      <c r="F679" s="2">
        <v>1E-4</v>
      </c>
      <c r="G679" s="26">
        <f t="shared" si="10"/>
        <v>1.9500942347366482E-3</v>
      </c>
    </row>
    <row r="680" spans="1:7" x14ac:dyDescent="0.2">
      <c r="A680">
        <v>646</v>
      </c>
      <c r="B680">
        <v>15127</v>
      </c>
      <c r="C680" t="s">
        <v>734</v>
      </c>
      <c r="D680" t="s">
        <v>52</v>
      </c>
      <c r="E680">
        <v>122</v>
      </c>
      <c r="F680" s="2">
        <v>1E-4</v>
      </c>
      <c r="G680" s="26">
        <f t="shared" si="10"/>
        <v>1.9342398100639924E-3</v>
      </c>
    </row>
    <row r="681" spans="1:7" x14ac:dyDescent="0.2">
      <c r="A681">
        <v>647</v>
      </c>
      <c r="B681">
        <v>50700</v>
      </c>
      <c r="C681" t="s">
        <v>735</v>
      </c>
      <c r="D681" t="s">
        <v>93</v>
      </c>
      <c r="E681">
        <v>122</v>
      </c>
      <c r="F681" s="2">
        <v>1E-4</v>
      </c>
      <c r="G681" s="26">
        <f t="shared" si="10"/>
        <v>1.9342398100639924E-3</v>
      </c>
    </row>
    <row r="682" spans="1:7" x14ac:dyDescent="0.2">
      <c r="A682">
        <v>648</v>
      </c>
      <c r="B682">
        <v>33777</v>
      </c>
      <c r="C682" t="s">
        <v>736</v>
      </c>
      <c r="D682" t="s">
        <v>121</v>
      </c>
      <c r="E682">
        <v>122</v>
      </c>
      <c r="F682" s="2">
        <v>1E-4</v>
      </c>
      <c r="G682" s="26">
        <f t="shared" si="10"/>
        <v>1.9342398100639924E-3</v>
      </c>
    </row>
    <row r="683" spans="1:7" x14ac:dyDescent="0.2">
      <c r="A683">
        <v>649</v>
      </c>
      <c r="B683">
        <v>22775</v>
      </c>
      <c r="C683" t="s">
        <v>737</v>
      </c>
      <c r="D683" t="s">
        <v>63</v>
      </c>
      <c r="E683">
        <v>121</v>
      </c>
      <c r="F683" s="2">
        <v>1E-4</v>
      </c>
      <c r="G683" s="26">
        <f t="shared" si="10"/>
        <v>1.9183853853913368E-3</v>
      </c>
    </row>
    <row r="684" spans="1:7" x14ac:dyDescent="0.2">
      <c r="A684">
        <v>650</v>
      </c>
      <c r="B684">
        <v>20150</v>
      </c>
      <c r="C684" t="s">
        <v>738</v>
      </c>
      <c r="D684" t="s">
        <v>79</v>
      </c>
      <c r="E684">
        <v>120</v>
      </c>
      <c r="F684" s="2">
        <v>1E-4</v>
      </c>
      <c r="G684" s="26">
        <f t="shared" si="10"/>
        <v>1.902530960718681E-3</v>
      </c>
    </row>
    <row r="685" spans="1:7" x14ac:dyDescent="0.2">
      <c r="A685">
        <v>651</v>
      </c>
      <c r="B685">
        <v>31321</v>
      </c>
      <c r="C685" t="s">
        <v>739</v>
      </c>
      <c r="D685" t="s">
        <v>90</v>
      </c>
      <c r="E685">
        <v>120</v>
      </c>
      <c r="F685" s="2">
        <v>1E-4</v>
      </c>
      <c r="G685" s="26">
        <f t="shared" si="10"/>
        <v>1.902530960718681E-3</v>
      </c>
    </row>
    <row r="686" spans="1:7" x14ac:dyDescent="0.2">
      <c r="A686">
        <v>652</v>
      </c>
      <c r="B686">
        <v>70369</v>
      </c>
      <c r="C686" t="s">
        <v>740</v>
      </c>
      <c r="D686" t="s">
        <v>85</v>
      </c>
      <c r="E686">
        <v>120</v>
      </c>
      <c r="F686" s="2">
        <v>1E-4</v>
      </c>
      <c r="G686" s="26">
        <f t="shared" si="10"/>
        <v>1.902530960718681E-3</v>
      </c>
    </row>
    <row r="687" spans="1:7" x14ac:dyDescent="0.2">
      <c r="A687">
        <v>653</v>
      </c>
      <c r="B687">
        <v>90666</v>
      </c>
      <c r="C687" t="s">
        <v>741</v>
      </c>
      <c r="D687" t="s">
        <v>46</v>
      </c>
      <c r="E687">
        <v>119</v>
      </c>
      <c r="F687" s="2">
        <v>1E-4</v>
      </c>
      <c r="G687" s="26">
        <f t="shared" si="10"/>
        <v>1.8866765360460254E-3</v>
      </c>
    </row>
    <row r="688" spans="1:7" x14ac:dyDescent="0.2">
      <c r="A688">
        <v>654</v>
      </c>
      <c r="B688">
        <v>77321</v>
      </c>
      <c r="C688" t="s">
        <v>742</v>
      </c>
      <c r="D688" t="s">
        <v>140</v>
      </c>
      <c r="E688">
        <v>119</v>
      </c>
      <c r="F688" s="2">
        <v>1E-4</v>
      </c>
      <c r="G688" s="26">
        <f t="shared" si="10"/>
        <v>1.8866765360460254E-3</v>
      </c>
    </row>
    <row r="689" spans="1:7" x14ac:dyDescent="0.2">
      <c r="A689">
        <v>655</v>
      </c>
      <c r="B689">
        <v>70099</v>
      </c>
      <c r="C689" t="s">
        <v>743</v>
      </c>
      <c r="D689" t="s">
        <v>85</v>
      </c>
      <c r="E689">
        <v>118</v>
      </c>
      <c r="F689" s="2">
        <v>1E-4</v>
      </c>
      <c r="G689" s="26">
        <f t="shared" si="10"/>
        <v>1.8708221113733698E-3</v>
      </c>
    </row>
    <row r="690" spans="1:7" x14ac:dyDescent="0.2">
      <c r="A690">
        <v>656</v>
      </c>
      <c r="B690">
        <v>28117</v>
      </c>
      <c r="C690" t="s">
        <v>744</v>
      </c>
      <c r="D690" t="s">
        <v>639</v>
      </c>
      <c r="E690">
        <v>117</v>
      </c>
      <c r="F690" s="2">
        <v>1E-4</v>
      </c>
      <c r="G690" s="26">
        <f t="shared" si="10"/>
        <v>1.854967686700714E-3</v>
      </c>
    </row>
    <row r="691" spans="1:7" x14ac:dyDescent="0.2">
      <c r="A691">
        <v>657</v>
      </c>
      <c r="B691">
        <v>31266</v>
      </c>
      <c r="C691" t="s">
        <v>745</v>
      </c>
      <c r="D691" t="s">
        <v>90</v>
      </c>
      <c r="E691">
        <v>117</v>
      </c>
      <c r="F691" s="2">
        <v>1E-4</v>
      </c>
      <c r="G691" s="26">
        <f t="shared" si="10"/>
        <v>1.854967686700714E-3</v>
      </c>
    </row>
    <row r="692" spans="1:7" x14ac:dyDescent="0.2">
      <c r="A692">
        <v>658</v>
      </c>
      <c r="B692">
        <v>22721</v>
      </c>
      <c r="C692" t="s">
        <v>746</v>
      </c>
      <c r="D692" t="s">
        <v>63</v>
      </c>
      <c r="E692">
        <v>117</v>
      </c>
      <c r="F692" s="2">
        <v>1E-4</v>
      </c>
      <c r="G692" s="26">
        <f t="shared" si="10"/>
        <v>1.854967686700714E-3</v>
      </c>
    </row>
    <row r="693" spans="1:7" x14ac:dyDescent="0.2">
      <c r="A693">
        <v>659</v>
      </c>
      <c r="B693">
        <v>31011</v>
      </c>
      <c r="C693" t="s">
        <v>747</v>
      </c>
      <c r="D693" t="s">
        <v>90</v>
      </c>
      <c r="E693">
        <v>116</v>
      </c>
      <c r="F693" s="2">
        <v>1E-4</v>
      </c>
      <c r="G693" s="26">
        <f t="shared" si="10"/>
        <v>1.8391132620280584E-3</v>
      </c>
    </row>
    <row r="694" spans="1:7" x14ac:dyDescent="0.2">
      <c r="A694">
        <v>660</v>
      </c>
      <c r="B694">
        <v>70032</v>
      </c>
      <c r="C694" t="s">
        <v>748</v>
      </c>
      <c r="D694" t="s">
        <v>85</v>
      </c>
      <c r="E694">
        <v>115</v>
      </c>
      <c r="F694" s="2">
        <v>1E-4</v>
      </c>
      <c r="G694" s="26">
        <f t="shared" si="10"/>
        <v>1.8232588373554026E-3</v>
      </c>
    </row>
    <row r="695" spans="1:7" x14ac:dyDescent="0.2">
      <c r="A695">
        <v>661</v>
      </c>
      <c r="B695">
        <v>43420</v>
      </c>
      <c r="C695" t="s">
        <v>749</v>
      </c>
      <c r="D695" t="s">
        <v>110</v>
      </c>
      <c r="E695">
        <v>115</v>
      </c>
      <c r="F695" s="2">
        <v>1E-4</v>
      </c>
      <c r="G695" s="26">
        <f t="shared" si="10"/>
        <v>1.8232588373554026E-3</v>
      </c>
    </row>
    <row r="696" spans="1:7" x14ac:dyDescent="0.2">
      <c r="A696">
        <v>662</v>
      </c>
      <c r="B696">
        <v>22188</v>
      </c>
      <c r="C696" t="s">
        <v>750</v>
      </c>
      <c r="D696" t="s">
        <v>63</v>
      </c>
      <c r="E696">
        <v>114</v>
      </c>
      <c r="F696" s="2">
        <v>1E-4</v>
      </c>
      <c r="G696" s="26">
        <f t="shared" si="10"/>
        <v>1.807404412682747E-3</v>
      </c>
    </row>
    <row r="697" spans="1:7" x14ac:dyDescent="0.2">
      <c r="A697">
        <v>663</v>
      </c>
      <c r="B697">
        <v>12444</v>
      </c>
      <c r="C697" t="s">
        <v>751</v>
      </c>
      <c r="D697" t="s">
        <v>49</v>
      </c>
      <c r="E697">
        <v>113</v>
      </c>
      <c r="F697" s="2">
        <v>1E-4</v>
      </c>
      <c r="G697" s="26">
        <f t="shared" si="10"/>
        <v>1.7915499880100914E-3</v>
      </c>
    </row>
    <row r="698" spans="1:7" x14ac:dyDescent="0.2">
      <c r="A698">
        <v>664</v>
      </c>
      <c r="B698">
        <v>50445</v>
      </c>
      <c r="C698" t="s">
        <v>752</v>
      </c>
      <c r="D698" t="s">
        <v>93</v>
      </c>
      <c r="E698">
        <v>113</v>
      </c>
      <c r="F698" s="2">
        <v>1E-4</v>
      </c>
      <c r="G698" s="26">
        <f t="shared" si="10"/>
        <v>1.7915499880100914E-3</v>
      </c>
    </row>
    <row r="699" spans="1:7" x14ac:dyDescent="0.2">
      <c r="A699">
        <v>665</v>
      </c>
      <c r="B699">
        <v>18444</v>
      </c>
      <c r="C699" t="s">
        <v>753</v>
      </c>
      <c r="D699" t="s">
        <v>107</v>
      </c>
      <c r="E699">
        <v>112</v>
      </c>
      <c r="F699" s="2">
        <v>1E-4</v>
      </c>
      <c r="G699" s="26">
        <f t="shared" si="10"/>
        <v>1.7756955633374356E-3</v>
      </c>
    </row>
    <row r="700" spans="1:7" x14ac:dyDescent="0.2">
      <c r="A700">
        <v>666</v>
      </c>
      <c r="B700">
        <v>13163</v>
      </c>
      <c r="C700" t="s">
        <v>754</v>
      </c>
      <c r="D700" t="s">
        <v>57</v>
      </c>
      <c r="E700">
        <v>111</v>
      </c>
      <c r="F700" s="2">
        <v>1E-4</v>
      </c>
      <c r="G700" s="26">
        <f t="shared" si="10"/>
        <v>1.75984113866478E-3</v>
      </c>
    </row>
    <row r="701" spans="1:7" x14ac:dyDescent="0.2">
      <c r="A701">
        <v>667</v>
      </c>
      <c r="B701">
        <v>15018</v>
      </c>
      <c r="C701" t="s">
        <v>755</v>
      </c>
      <c r="D701" t="s">
        <v>52</v>
      </c>
      <c r="E701">
        <v>111</v>
      </c>
      <c r="F701" s="2">
        <v>1E-4</v>
      </c>
      <c r="G701" s="26">
        <f t="shared" si="10"/>
        <v>1.75984113866478E-3</v>
      </c>
    </row>
    <row r="702" spans="1:7" x14ac:dyDescent="0.2">
      <c r="A702">
        <v>668</v>
      </c>
      <c r="B702">
        <v>12555</v>
      </c>
      <c r="C702" t="s">
        <v>756</v>
      </c>
      <c r="D702" t="s">
        <v>49</v>
      </c>
      <c r="E702">
        <v>110</v>
      </c>
      <c r="F702" s="2">
        <v>1E-4</v>
      </c>
      <c r="G702" s="26">
        <f t="shared" si="10"/>
        <v>1.7439867139921242E-3</v>
      </c>
    </row>
    <row r="703" spans="1:7" x14ac:dyDescent="0.2">
      <c r="A703">
        <v>669</v>
      </c>
      <c r="B703">
        <v>90180</v>
      </c>
      <c r="C703" t="s">
        <v>757</v>
      </c>
      <c r="D703" t="s">
        <v>46</v>
      </c>
      <c r="E703">
        <v>110</v>
      </c>
      <c r="F703" s="2">
        <v>1E-4</v>
      </c>
      <c r="G703" s="26">
        <f t="shared" si="10"/>
        <v>1.7439867139921242E-3</v>
      </c>
    </row>
    <row r="704" spans="1:7" x14ac:dyDescent="0.2">
      <c r="A704">
        <v>670</v>
      </c>
      <c r="B704">
        <v>22434</v>
      </c>
      <c r="C704" t="s">
        <v>758</v>
      </c>
      <c r="D704" t="s">
        <v>63</v>
      </c>
      <c r="E704">
        <v>109</v>
      </c>
      <c r="F704" s="2">
        <v>1E-4</v>
      </c>
      <c r="G704" s="26">
        <f t="shared" si="10"/>
        <v>1.7281322893194686E-3</v>
      </c>
    </row>
    <row r="705" spans="1:7" x14ac:dyDescent="0.2">
      <c r="A705">
        <v>671</v>
      </c>
      <c r="B705">
        <v>19555</v>
      </c>
      <c r="C705" t="s">
        <v>759</v>
      </c>
      <c r="D705" t="s">
        <v>73</v>
      </c>
      <c r="E705">
        <v>107</v>
      </c>
      <c r="F705" s="2">
        <v>1E-4</v>
      </c>
      <c r="G705" s="26">
        <f t="shared" si="10"/>
        <v>1.6964234399741572E-3</v>
      </c>
    </row>
    <row r="706" spans="1:7" x14ac:dyDescent="0.2">
      <c r="A706">
        <v>672</v>
      </c>
      <c r="B706">
        <v>13369</v>
      </c>
      <c r="C706" t="s">
        <v>760</v>
      </c>
      <c r="D706" t="s">
        <v>57</v>
      </c>
      <c r="E706">
        <v>106</v>
      </c>
      <c r="F706" s="2">
        <v>1E-4</v>
      </c>
      <c r="G706" s="26">
        <f t="shared" si="10"/>
        <v>1.6805690153015016E-3</v>
      </c>
    </row>
    <row r="707" spans="1:7" x14ac:dyDescent="0.2">
      <c r="A707">
        <v>673</v>
      </c>
      <c r="B707">
        <v>14015</v>
      </c>
      <c r="C707" t="s">
        <v>761</v>
      </c>
      <c r="D707" t="s">
        <v>76</v>
      </c>
      <c r="E707">
        <v>106</v>
      </c>
      <c r="F707" s="2">
        <v>1E-4</v>
      </c>
      <c r="G707" s="26">
        <f t="shared" si="10"/>
        <v>1.6805690153015016E-3</v>
      </c>
    </row>
    <row r="708" spans="1:7" x14ac:dyDescent="0.2">
      <c r="A708">
        <v>674</v>
      </c>
      <c r="B708">
        <v>12777</v>
      </c>
      <c r="C708" t="s">
        <v>762</v>
      </c>
      <c r="D708" t="s">
        <v>49</v>
      </c>
      <c r="E708">
        <v>105</v>
      </c>
      <c r="F708" s="2">
        <v>1E-4</v>
      </c>
      <c r="G708" s="26">
        <f t="shared" si="10"/>
        <v>1.664714590628846E-3</v>
      </c>
    </row>
    <row r="709" spans="1:7" x14ac:dyDescent="0.2">
      <c r="A709">
        <v>675</v>
      </c>
      <c r="B709">
        <v>22051</v>
      </c>
      <c r="C709" t="s">
        <v>763</v>
      </c>
      <c r="D709" t="s">
        <v>63</v>
      </c>
      <c r="E709">
        <v>103</v>
      </c>
      <c r="F709" s="2">
        <v>1E-4</v>
      </c>
      <c r="G709" s="26">
        <f t="shared" si="10"/>
        <v>1.6330057412835346E-3</v>
      </c>
    </row>
    <row r="710" spans="1:7" x14ac:dyDescent="0.2">
      <c r="A710">
        <v>676</v>
      </c>
      <c r="B710">
        <v>22007</v>
      </c>
      <c r="C710" t="s">
        <v>764</v>
      </c>
      <c r="D710" t="s">
        <v>63</v>
      </c>
      <c r="E710">
        <v>102</v>
      </c>
      <c r="F710" s="2">
        <v>1E-4</v>
      </c>
      <c r="G710" s="26">
        <f t="shared" si="10"/>
        <v>1.6171513166108788E-3</v>
      </c>
    </row>
    <row r="711" spans="1:7" x14ac:dyDescent="0.2">
      <c r="A711">
        <v>677</v>
      </c>
      <c r="B711">
        <v>36331</v>
      </c>
      <c r="C711" t="s">
        <v>765</v>
      </c>
      <c r="D711" t="s">
        <v>82</v>
      </c>
      <c r="E711">
        <v>102</v>
      </c>
      <c r="F711" s="2">
        <v>1E-4</v>
      </c>
      <c r="G711" s="26">
        <f t="shared" si="10"/>
        <v>1.6171513166108788E-3</v>
      </c>
    </row>
    <row r="712" spans="1:7" x14ac:dyDescent="0.2">
      <c r="A712">
        <v>678</v>
      </c>
      <c r="B712">
        <v>28009</v>
      </c>
      <c r="C712" t="s">
        <v>766</v>
      </c>
      <c r="D712" t="s">
        <v>639</v>
      </c>
      <c r="E712">
        <v>101</v>
      </c>
      <c r="F712" s="2">
        <v>1E-4</v>
      </c>
      <c r="G712" s="26">
        <f t="shared" si="10"/>
        <v>1.6012968919382232E-3</v>
      </c>
    </row>
    <row r="713" spans="1:7" x14ac:dyDescent="0.2">
      <c r="A713">
        <v>679</v>
      </c>
      <c r="B713">
        <v>22319</v>
      </c>
      <c r="C713" t="s">
        <v>767</v>
      </c>
      <c r="D713" t="s">
        <v>63</v>
      </c>
      <c r="E713">
        <v>101</v>
      </c>
      <c r="F713" s="2">
        <v>1E-4</v>
      </c>
      <c r="G713" s="26">
        <f t="shared" si="10"/>
        <v>1.6012968919382232E-3</v>
      </c>
    </row>
    <row r="714" spans="1:7" x14ac:dyDescent="0.2">
      <c r="A714">
        <v>680</v>
      </c>
      <c r="B714">
        <v>20373</v>
      </c>
      <c r="C714" t="s">
        <v>768</v>
      </c>
      <c r="D714" t="s">
        <v>79</v>
      </c>
      <c r="E714">
        <v>100</v>
      </c>
      <c r="F714" s="2">
        <v>1E-4</v>
      </c>
      <c r="G714" s="26">
        <f t="shared" si="10"/>
        <v>1.5854424672655677E-3</v>
      </c>
    </row>
    <row r="715" spans="1:7" x14ac:dyDescent="0.2">
      <c r="A715">
        <v>681</v>
      </c>
      <c r="B715">
        <v>70987</v>
      </c>
      <c r="C715" t="s">
        <v>769</v>
      </c>
      <c r="D715" t="s">
        <v>85</v>
      </c>
      <c r="E715">
        <v>100</v>
      </c>
      <c r="F715" s="2">
        <v>1E-4</v>
      </c>
      <c r="G715" s="26">
        <f t="shared" si="10"/>
        <v>1.5854424672655677E-3</v>
      </c>
    </row>
    <row r="716" spans="1:7" x14ac:dyDescent="0.2">
      <c r="A716">
        <v>682</v>
      </c>
      <c r="B716">
        <v>90099</v>
      </c>
      <c r="C716" t="s">
        <v>770</v>
      </c>
      <c r="D716" t="s">
        <v>46</v>
      </c>
      <c r="E716">
        <v>98</v>
      </c>
      <c r="F716" s="2">
        <v>1E-4</v>
      </c>
      <c r="G716" s="26">
        <f t="shared" si="10"/>
        <v>1.5537336179202563E-3</v>
      </c>
    </row>
    <row r="717" spans="1:7" x14ac:dyDescent="0.2">
      <c r="A717">
        <v>683</v>
      </c>
      <c r="B717">
        <v>22444</v>
      </c>
      <c r="C717" t="s">
        <v>771</v>
      </c>
      <c r="D717" t="s">
        <v>63</v>
      </c>
      <c r="E717">
        <v>98</v>
      </c>
      <c r="F717" s="2">
        <v>1E-4</v>
      </c>
      <c r="G717" s="26">
        <f t="shared" si="10"/>
        <v>1.5537336179202563E-3</v>
      </c>
    </row>
    <row r="718" spans="1:7" x14ac:dyDescent="0.2">
      <c r="A718">
        <v>684</v>
      </c>
      <c r="B718">
        <v>33023</v>
      </c>
      <c r="C718" t="s">
        <v>772</v>
      </c>
      <c r="D718" t="s">
        <v>121</v>
      </c>
      <c r="E718">
        <v>98</v>
      </c>
      <c r="F718" s="2">
        <v>1E-4</v>
      </c>
      <c r="G718" s="26">
        <f t="shared" si="10"/>
        <v>1.5537336179202563E-3</v>
      </c>
    </row>
    <row r="719" spans="1:7" x14ac:dyDescent="0.2">
      <c r="A719">
        <v>685</v>
      </c>
      <c r="B719">
        <v>20177</v>
      </c>
      <c r="C719" t="s">
        <v>773</v>
      </c>
      <c r="D719" t="s">
        <v>79</v>
      </c>
      <c r="E719">
        <v>97</v>
      </c>
      <c r="F719" s="2">
        <v>1E-4</v>
      </c>
      <c r="G719" s="26">
        <f t="shared" si="10"/>
        <v>1.5378791932476005E-3</v>
      </c>
    </row>
    <row r="720" spans="1:7" x14ac:dyDescent="0.2">
      <c r="A720">
        <v>686</v>
      </c>
      <c r="B720">
        <v>22017</v>
      </c>
      <c r="C720" t="s">
        <v>774</v>
      </c>
      <c r="D720" t="s">
        <v>63</v>
      </c>
      <c r="E720">
        <v>97</v>
      </c>
      <c r="F720" s="2">
        <v>1E-4</v>
      </c>
      <c r="G720" s="26">
        <f t="shared" si="10"/>
        <v>1.5378791932476005E-3</v>
      </c>
    </row>
    <row r="721" spans="1:7" x14ac:dyDescent="0.2">
      <c r="A721">
        <v>687</v>
      </c>
      <c r="B721">
        <v>50678</v>
      </c>
      <c r="C721" t="s">
        <v>775</v>
      </c>
      <c r="D721" t="s">
        <v>93</v>
      </c>
      <c r="E721">
        <v>97</v>
      </c>
      <c r="F721" s="2">
        <v>1E-4</v>
      </c>
      <c r="G721" s="26">
        <f t="shared" si="10"/>
        <v>1.5378791932476005E-3</v>
      </c>
    </row>
    <row r="722" spans="1:7" x14ac:dyDescent="0.2">
      <c r="A722">
        <v>688</v>
      </c>
      <c r="B722">
        <v>15017</v>
      </c>
      <c r="C722" t="s">
        <v>776</v>
      </c>
      <c r="D722" t="s">
        <v>52</v>
      </c>
      <c r="E722">
        <v>97</v>
      </c>
      <c r="F722" s="2">
        <v>1E-4</v>
      </c>
      <c r="G722" s="26">
        <f t="shared" si="10"/>
        <v>1.5378791932476005E-3</v>
      </c>
    </row>
    <row r="723" spans="1:7" x14ac:dyDescent="0.2">
      <c r="A723">
        <v>689</v>
      </c>
      <c r="B723">
        <v>13223</v>
      </c>
      <c r="C723" t="s">
        <v>777</v>
      </c>
      <c r="D723" t="s">
        <v>57</v>
      </c>
      <c r="E723">
        <v>95</v>
      </c>
      <c r="F723" s="2">
        <v>1E-4</v>
      </c>
      <c r="G723" s="26">
        <f t="shared" si="10"/>
        <v>1.5061703439022893E-3</v>
      </c>
    </row>
    <row r="724" spans="1:7" x14ac:dyDescent="0.2">
      <c r="A724">
        <v>690</v>
      </c>
      <c r="B724">
        <v>20789</v>
      </c>
      <c r="C724" t="s">
        <v>778</v>
      </c>
      <c r="D724" t="s">
        <v>79</v>
      </c>
      <c r="E724">
        <v>95</v>
      </c>
      <c r="F724" s="2">
        <v>1E-4</v>
      </c>
      <c r="G724" s="26">
        <f t="shared" si="10"/>
        <v>1.5061703439022893E-3</v>
      </c>
    </row>
    <row r="725" spans="1:7" x14ac:dyDescent="0.2">
      <c r="A725">
        <v>691</v>
      </c>
      <c r="B725">
        <v>14031</v>
      </c>
      <c r="C725" t="s">
        <v>779</v>
      </c>
      <c r="D725" t="s">
        <v>76</v>
      </c>
      <c r="E725">
        <v>95</v>
      </c>
      <c r="F725" s="2">
        <v>1E-4</v>
      </c>
      <c r="G725" s="26">
        <f t="shared" si="10"/>
        <v>1.5061703439022893E-3</v>
      </c>
    </row>
    <row r="726" spans="1:7" x14ac:dyDescent="0.2">
      <c r="A726">
        <v>692</v>
      </c>
      <c r="B726">
        <v>14133</v>
      </c>
      <c r="C726" t="s">
        <v>780</v>
      </c>
      <c r="D726" t="s">
        <v>76</v>
      </c>
      <c r="E726">
        <v>95</v>
      </c>
      <c r="F726" s="2">
        <v>1E-4</v>
      </c>
      <c r="G726" s="26">
        <f t="shared" si="10"/>
        <v>1.5061703439022893E-3</v>
      </c>
    </row>
    <row r="727" spans="1:7" x14ac:dyDescent="0.2">
      <c r="A727">
        <v>693</v>
      </c>
      <c r="B727">
        <v>31313</v>
      </c>
      <c r="C727" t="s">
        <v>781</v>
      </c>
      <c r="D727" t="s">
        <v>90</v>
      </c>
      <c r="E727">
        <v>93</v>
      </c>
      <c r="F727" s="2">
        <v>1E-4</v>
      </c>
      <c r="G727" s="26">
        <f t="shared" si="10"/>
        <v>1.4744614945569779E-3</v>
      </c>
    </row>
    <row r="728" spans="1:7" x14ac:dyDescent="0.2">
      <c r="A728">
        <v>694</v>
      </c>
      <c r="B728">
        <v>13636</v>
      </c>
      <c r="C728" t="s">
        <v>782</v>
      </c>
      <c r="D728" t="s">
        <v>57</v>
      </c>
      <c r="E728">
        <v>92</v>
      </c>
      <c r="F728" s="2">
        <v>1E-4</v>
      </c>
      <c r="G728" s="26">
        <f t="shared" si="10"/>
        <v>1.4586070698843221E-3</v>
      </c>
    </row>
    <row r="729" spans="1:7" x14ac:dyDescent="0.2">
      <c r="A729">
        <v>695</v>
      </c>
      <c r="B729">
        <v>90017</v>
      </c>
      <c r="C729" t="s">
        <v>783</v>
      </c>
      <c r="D729" t="s">
        <v>46</v>
      </c>
      <c r="E729">
        <v>91</v>
      </c>
      <c r="F729" s="2">
        <v>1E-4</v>
      </c>
      <c r="G729" s="26">
        <f t="shared" si="10"/>
        <v>1.4427526452116665E-3</v>
      </c>
    </row>
    <row r="730" spans="1:7" x14ac:dyDescent="0.2">
      <c r="A730">
        <v>696</v>
      </c>
      <c r="B730">
        <v>20002</v>
      </c>
      <c r="C730" t="s">
        <v>784</v>
      </c>
      <c r="D730" t="s">
        <v>79</v>
      </c>
      <c r="E730">
        <v>87</v>
      </c>
      <c r="F730" s="2">
        <v>1E-4</v>
      </c>
      <c r="G730" s="26">
        <f t="shared" si="10"/>
        <v>1.3793349465210437E-3</v>
      </c>
    </row>
    <row r="731" spans="1:7" x14ac:dyDescent="0.2">
      <c r="A731">
        <v>697</v>
      </c>
      <c r="B731">
        <v>12003</v>
      </c>
      <c r="C731" t="s">
        <v>785</v>
      </c>
      <c r="D731" t="s">
        <v>49</v>
      </c>
      <c r="E731">
        <v>87</v>
      </c>
      <c r="F731" s="2">
        <v>1E-4</v>
      </c>
      <c r="G731" s="26">
        <f t="shared" si="10"/>
        <v>1.3793349465210437E-3</v>
      </c>
    </row>
    <row r="732" spans="1:7" x14ac:dyDescent="0.2">
      <c r="A732">
        <v>698</v>
      </c>
      <c r="B732">
        <v>15233</v>
      </c>
      <c r="C732" t="s">
        <v>786</v>
      </c>
      <c r="D732" t="s">
        <v>52</v>
      </c>
      <c r="E732">
        <v>86</v>
      </c>
      <c r="F732" s="2">
        <v>1E-4</v>
      </c>
      <c r="G732" s="26">
        <f t="shared" si="10"/>
        <v>1.3634805218483881E-3</v>
      </c>
    </row>
    <row r="733" spans="1:7" x14ac:dyDescent="0.2">
      <c r="A733">
        <v>699</v>
      </c>
      <c r="B733">
        <v>14235</v>
      </c>
      <c r="C733" t="s">
        <v>787</v>
      </c>
      <c r="D733" t="s">
        <v>76</v>
      </c>
      <c r="E733">
        <v>85</v>
      </c>
      <c r="F733" s="2">
        <v>1E-4</v>
      </c>
      <c r="G733" s="26">
        <f t="shared" si="10"/>
        <v>1.3476260971757325E-3</v>
      </c>
    </row>
    <row r="734" spans="1:7" x14ac:dyDescent="0.2">
      <c r="A734">
        <v>700</v>
      </c>
      <c r="B734">
        <v>22046</v>
      </c>
      <c r="C734" t="s">
        <v>788</v>
      </c>
      <c r="D734" t="s">
        <v>63</v>
      </c>
      <c r="E734">
        <v>85</v>
      </c>
      <c r="F734" s="2">
        <v>1E-4</v>
      </c>
      <c r="G734" s="26">
        <f t="shared" si="10"/>
        <v>1.3476260971757325E-3</v>
      </c>
    </row>
    <row r="735" spans="1:7" x14ac:dyDescent="0.2">
      <c r="A735">
        <v>701</v>
      </c>
      <c r="B735">
        <v>40403</v>
      </c>
      <c r="C735" t="s">
        <v>789</v>
      </c>
      <c r="D735" t="s">
        <v>66</v>
      </c>
      <c r="E735">
        <v>83</v>
      </c>
      <c r="F735" s="2">
        <v>1E-4</v>
      </c>
      <c r="G735" s="26">
        <f t="shared" si="10"/>
        <v>1.3159172478304211E-3</v>
      </c>
    </row>
    <row r="736" spans="1:7" x14ac:dyDescent="0.2">
      <c r="A736">
        <v>702</v>
      </c>
      <c r="B736">
        <v>13872</v>
      </c>
      <c r="C736" t="s">
        <v>790</v>
      </c>
      <c r="D736" t="s">
        <v>57</v>
      </c>
      <c r="E736">
        <v>82</v>
      </c>
      <c r="F736" s="2">
        <v>1E-4</v>
      </c>
      <c r="G736" s="26">
        <f t="shared" si="10"/>
        <v>1.3000628231577653E-3</v>
      </c>
    </row>
    <row r="737" spans="1:7" x14ac:dyDescent="0.2">
      <c r="A737">
        <v>703</v>
      </c>
      <c r="B737">
        <v>22322</v>
      </c>
      <c r="C737" t="s">
        <v>791</v>
      </c>
      <c r="D737" t="s">
        <v>63</v>
      </c>
      <c r="E737">
        <v>82</v>
      </c>
      <c r="F737" s="2">
        <v>1E-4</v>
      </c>
      <c r="G737" s="26">
        <f t="shared" si="10"/>
        <v>1.3000628231577653E-3</v>
      </c>
    </row>
    <row r="738" spans="1:7" x14ac:dyDescent="0.2">
      <c r="A738">
        <v>704</v>
      </c>
      <c r="B738">
        <v>33633</v>
      </c>
      <c r="C738" t="s">
        <v>792</v>
      </c>
      <c r="D738" t="s">
        <v>121</v>
      </c>
      <c r="E738">
        <v>82</v>
      </c>
      <c r="F738" s="2">
        <v>1E-4</v>
      </c>
      <c r="G738" s="26">
        <f t="shared" si="10"/>
        <v>1.3000628231577653E-3</v>
      </c>
    </row>
    <row r="739" spans="1:7" x14ac:dyDescent="0.2">
      <c r="A739">
        <v>705</v>
      </c>
      <c r="B739">
        <v>50161</v>
      </c>
      <c r="C739" t="s">
        <v>793</v>
      </c>
      <c r="D739" t="s">
        <v>93</v>
      </c>
      <c r="E739">
        <v>81</v>
      </c>
      <c r="F739" s="2">
        <v>1E-4</v>
      </c>
      <c r="G739" s="26">
        <f t="shared" si="10"/>
        <v>1.2842083984851097E-3</v>
      </c>
    </row>
    <row r="740" spans="1:7" x14ac:dyDescent="0.2">
      <c r="A740">
        <v>706</v>
      </c>
      <c r="B740">
        <v>20600</v>
      </c>
      <c r="C740" t="s">
        <v>794</v>
      </c>
      <c r="D740" t="s">
        <v>79</v>
      </c>
      <c r="E740">
        <v>80</v>
      </c>
      <c r="F740" s="2">
        <v>1E-4</v>
      </c>
      <c r="G740" s="26">
        <f t="shared" ref="G740:G803" si="11">E740/$C$26</f>
        <v>1.2683539738124541E-3</v>
      </c>
    </row>
    <row r="741" spans="1:7" x14ac:dyDescent="0.2">
      <c r="A741">
        <v>707</v>
      </c>
      <c r="B741">
        <v>33000</v>
      </c>
      <c r="C741" t="s">
        <v>795</v>
      </c>
      <c r="D741" t="s">
        <v>121</v>
      </c>
      <c r="E741">
        <v>80</v>
      </c>
      <c r="F741" s="2">
        <v>1E-4</v>
      </c>
      <c r="G741" s="26">
        <f t="shared" si="11"/>
        <v>1.2683539738124541E-3</v>
      </c>
    </row>
    <row r="742" spans="1:7" x14ac:dyDescent="0.2">
      <c r="A742">
        <v>708</v>
      </c>
      <c r="B742">
        <v>12021</v>
      </c>
      <c r="C742" t="s">
        <v>796</v>
      </c>
      <c r="D742" t="s">
        <v>49</v>
      </c>
      <c r="E742">
        <v>78</v>
      </c>
      <c r="F742" s="2">
        <v>1E-4</v>
      </c>
      <c r="G742" s="26">
        <f t="shared" si="11"/>
        <v>1.2366451244671427E-3</v>
      </c>
    </row>
    <row r="743" spans="1:7" x14ac:dyDescent="0.2">
      <c r="A743">
        <v>709</v>
      </c>
      <c r="B743">
        <v>44179</v>
      </c>
      <c r="C743" t="s">
        <v>797</v>
      </c>
      <c r="D743" t="s">
        <v>99</v>
      </c>
      <c r="E743">
        <v>78</v>
      </c>
      <c r="F743" s="2">
        <v>1E-4</v>
      </c>
      <c r="G743" s="26">
        <f t="shared" si="11"/>
        <v>1.2366451244671427E-3</v>
      </c>
    </row>
    <row r="744" spans="1:7" x14ac:dyDescent="0.2">
      <c r="A744">
        <v>710</v>
      </c>
      <c r="B744">
        <v>33999</v>
      </c>
      <c r="C744" t="s">
        <v>798</v>
      </c>
      <c r="D744" t="s">
        <v>121</v>
      </c>
      <c r="E744">
        <v>77</v>
      </c>
      <c r="F744" s="2">
        <v>1E-4</v>
      </c>
      <c r="G744" s="26">
        <f t="shared" si="11"/>
        <v>1.2207906997944869E-3</v>
      </c>
    </row>
    <row r="745" spans="1:7" x14ac:dyDescent="0.2">
      <c r="A745">
        <v>711</v>
      </c>
      <c r="B745">
        <v>18345</v>
      </c>
      <c r="C745" t="s">
        <v>799</v>
      </c>
      <c r="D745" t="s">
        <v>107</v>
      </c>
      <c r="E745">
        <v>72</v>
      </c>
      <c r="F745" s="2">
        <v>1E-4</v>
      </c>
      <c r="G745" s="26">
        <f t="shared" si="11"/>
        <v>1.1415185764312085E-3</v>
      </c>
    </row>
    <row r="746" spans="1:7" x14ac:dyDescent="0.2">
      <c r="A746">
        <v>712</v>
      </c>
      <c r="B746">
        <v>13383</v>
      </c>
      <c r="C746" t="s">
        <v>800</v>
      </c>
      <c r="D746" t="s">
        <v>57</v>
      </c>
      <c r="E746">
        <v>70</v>
      </c>
      <c r="F746" s="2">
        <v>1E-4</v>
      </c>
      <c r="G746" s="26">
        <f t="shared" si="11"/>
        <v>1.1098097270858974E-3</v>
      </c>
    </row>
    <row r="747" spans="1:7" x14ac:dyDescent="0.2">
      <c r="A747">
        <v>713</v>
      </c>
      <c r="B747">
        <v>15326</v>
      </c>
      <c r="C747" t="s">
        <v>801</v>
      </c>
      <c r="D747" t="s">
        <v>52</v>
      </c>
      <c r="E747">
        <v>68</v>
      </c>
      <c r="F747" s="2">
        <v>1E-4</v>
      </c>
      <c r="G747" s="26">
        <f t="shared" si="11"/>
        <v>1.078100877740586E-3</v>
      </c>
    </row>
    <row r="748" spans="1:7" x14ac:dyDescent="0.2">
      <c r="A748">
        <v>714</v>
      </c>
      <c r="B748">
        <v>40303</v>
      </c>
      <c r="C748" t="s">
        <v>802</v>
      </c>
      <c r="D748" t="s">
        <v>66</v>
      </c>
      <c r="E748">
        <v>68</v>
      </c>
      <c r="F748" s="2">
        <v>1E-4</v>
      </c>
      <c r="G748" s="26">
        <f t="shared" si="11"/>
        <v>1.078100877740586E-3</v>
      </c>
    </row>
    <row r="749" spans="1:7" x14ac:dyDescent="0.2">
      <c r="A749">
        <v>715</v>
      </c>
      <c r="B749">
        <v>19500</v>
      </c>
      <c r="C749" t="s">
        <v>803</v>
      </c>
      <c r="D749" t="s">
        <v>73</v>
      </c>
      <c r="E749">
        <v>68</v>
      </c>
      <c r="F749" s="2">
        <v>1E-4</v>
      </c>
      <c r="G749" s="26">
        <f t="shared" si="11"/>
        <v>1.078100877740586E-3</v>
      </c>
    </row>
    <row r="750" spans="1:7" x14ac:dyDescent="0.2">
      <c r="A750">
        <v>716</v>
      </c>
      <c r="B750">
        <v>14510</v>
      </c>
      <c r="C750" t="s">
        <v>804</v>
      </c>
      <c r="D750" t="s">
        <v>76</v>
      </c>
      <c r="E750">
        <v>66</v>
      </c>
      <c r="F750" s="2">
        <v>1E-4</v>
      </c>
      <c r="G750" s="26">
        <f t="shared" si="11"/>
        <v>1.0463920283952746E-3</v>
      </c>
    </row>
    <row r="751" spans="1:7" x14ac:dyDescent="0.2">
      <c r="A751">
        <v>717</v>
      </c>
      <c r="B751">
        <v>70140</v>
      </c>
      <c r="C751" t="s">
        <v>805</v>
      </c>
      <c r="D751" t="s">
        <v>85</v>
      </c>
      <c r="E751">
        <v>66</v>
      </c>
      <c r="F751" s="2">
        <v>1E-4</v>
      </c>
      <c r="G751" s="26">
        <f t="shared" si="11"/>
        <v>1.0463920283952746E-3</v>
      </c>
    </row>
    <row r="752" spans="1:7" x14ac:dyDescent="0.2">
      <c r="A752">
        <v>718</v>
      </c>
      <c r="B752">
        <v>36447</v>
      </c>
      <c r="C752" t="s">
        <v>806</v>
      </c>
      <c r="D752" t="s">
        <v>82</v>
      </c>
      <c r="E752">
        <v>65</v>
      </c>
      <c r="F752" s="2">
        <v>1E-4</v>
      </c>
      <c r="G752" s="26">
        <f t="shared" si="11"/>
        <v>1.030537603722619E-3</v>
      </c>
    </row>
    <row r="753" spans="1:7" x14ac:dyDescent="0.2">
      <c r="A753">
        <v>719</v>
      </c>
      <c r="B753">
        <v>20444</v>
      </c>
      <c r="C753" t="s">
        <v>807</v>
      </c>
      <c r="D753" t="s">
        <v>79</v>
      </c>
      <c r="E753">
        <v>64</v>
      </c>
      <c r="F753" s="2">
        <v>1E-4</v>
      </c>
      <c r="G753" s="26">
        <f t="shared" si="11"/>
        <v>1.0146831790499632E-3</v>
      </c>
    </row>
    <row r="754" spans="1:7" x14ac:dyDescent="0.2">
      <c r="A754">
        <v>720</v>
      </c>
      <c r="B754">
        <v>22057</v>
      </c>
      <c r="C754" t="s">
        <v>808</v>
      </c>
      <c r="D754" t="s">
        <v>63</v>
      </c>
      <c r="E754">
        <v>64</v>
      </c>
      <c r="F754" s="2">
        <v>1E-4</v>
      </c>
      <c r="G754" s="26">
        <f t="shared" si="11"/>
        <v>1.0146831790499632E-3</v>
      </c>
    </row>
    <row r="755" spans="1:7" x14ac:dyDescent="0.2">
      <c r="A755">
        <v>721</v>
      </c>
      <c r="B755">
        <v>22130</v>
      </c>
      <c r="C755" t="s">
        <v>809</v>
      </c>
      <c r="D755" t="s">
        <v>63</v>
      </c>
      <c r="E755">
        <v>64</v>
      </c>
      <c r="F755" s="2">
        <v>1E-4</v>
      </c>
      <c r="G755" s="26">
        <f t="shared" si="11"/>
        <v>1.0146831790499632E-3</v>
      </c>
    </row>
    <row r="756" spans="1:7" x14ac:dyDescent="0.2">
      <c r="A756">
        <v>722</v>
      </c>
      <c r="B756">
        <v>70066</v>
      </c>
      <c r="C756" t="s">
        <v>810</v>
      </c>
      <c r="D756" t="s">
        <v>85</v>
      </c>
      <c r="E756">
        <v>63</v>
      </c>
      <c r="F756" s="2">
        <v>1E-4</v>
      </c>
      <c r="G756" s="26">
        <f t="shared" si="11"/>
        <v>9.9882875437730758E-4</v>
      </c>
    </row>
    <row r="757" spans="1:7" x14ac:dyDescent="0.2">
      <c r="A757">
        <v>723</v>
      </c>
      <c r="B757">
        <v>31159</v>
      </c>
      <c r="C757" t="s">
        <v>811</v>
      </c>
      <c r="D757" t="s">
        <v>90</v>
      </c>
      <c r="E757">
        <v>62</v>
      </c>
      <c r="F757" s="2">
        <v>1E-4</v>
      </c>
      <c r="G757" s="26">
        <f t="shared" si="11"/>
        <v>9.8297432970465199E-4</v>
      </c>
    </row>
    <row r="758" spans="1:7" x14ac:dyDescent="0.2">
      <c r="A758">
        <v>724</v>
      </c>
      <c r="B758">
        <v>43900</v>
      </c>
      <c r="C758" t="s">
        <v>812</v>
      </c>
      <c r="D758" t="s">
        <v>110</v>
      </c>
      <c r="E758">
        <v>62</v>
      </c>
      <c r="F758" s="2">
        <v>1E-4</v>
      </c>
      <c r="G758" s="26">
        <f t="shared" si="11"/>
        <v>9.8297432970465199E-4</v>
      </c>
    </row>
    <row r="759" spans="1:7" x14ac:dyDescent="0.2">
      <c r="A759">
        <v>725</v>
      </c>
      <c r="B759">
        <v>22888</v>
      </c>
      <c r="C759" t="s">
        <v>813</v>
      </c>
      <c r="D759" t="s">
        <v>63</v>
      </c>
      <c r="E759">
        <v>62</v>
      </c>
      <c r="F759" s="2">
        <v>1E-4</v>
      </c>
      <c r="G759" s="26">
        <f t="shared" si="11"/>
        <v>9.8297432970465199E-4</v>
      </c>
    </row>
    <row r="760" spans="1:7" x14ac:dyDescent="0.2">
      <c r="A760">
        <v>726</v>
      </c>
      <c r="B760">
        <v>70133</v>
      </c>
      <c r="C760" t="s">
        <v>814</v>
      </c>
      <c r="D760" t="s">
        <v>85</v>
      </c>
      <c r="E760">
        <v>62</v>
      </c>
      <c r="F760" s="2">
        <v>1E-4</v>
      </c>
      <c r="G760" s="26">
        <f t="shared" si="11"/>
        <v>9.8297432970465199E-4</v>
      </c>
    </row>
    <row r="761" spans="1:7" x14ac:dyDescent="0.2">
      <c r="A761">
        <v>727</v>
      </c>
      <c r="B761">
        <v>22555</v>
      </c>
      <c r="C761" t="s">
        <v>815</v>
      </c>
      <c r="D761" t="s">
        <v>63</v>
      </c>
      <c r="E761">
        <v>60</v>
      </c>
      <c r="F761" s="2">
        <v>1E-4</v>
      </c>
      <c r="G761" s="26">
        <f t="shared" si="11"/>
        <v>9.5126548035934049E-4</v>
      </c>
    </row>
    <row r="762" spans="1:7" x14ac:dyDescent="0.2">
      <c r="A762">
        <v>728</v>
      </c>
      <c r="B762">
        <v>20500</v>
      </c>
      <c r="C762" t="s">
        <v>816</v>
      </c>
      <c r="D762" t="s">
        <v>79</v>
      </c>
      <c r="E762">
        <v>58</v>
      </c>
      <c r="F762" s="2">
        <v>1E-4</v>
      </c>
      <c r="G762" s="26">
        <f t="shared" si="11"/>
        <v>9.195566310140292E-4</v>
      </c>
    </row>
    <row r="763" spans="1:7" x14ac:dyDescent="0.2">
      <c r="A763">
        <v>729</v>
      </c>
      <c r="B763">
        <v>13420</v>
      </c>
      <c r="C763" t="s">
        <v>817</v>
      </c>
      <c r="D763" t="s">
        <v>57</v>
      </c>
      <c r="E763">
        <v>58</v>
      </c>
      <c r="F763" s="2">
        <v>1E-4</v>
      </c>
      <c r="G763" s="26">
        <f t="shared" si="11"/>
        <v>9.195566310140292E-4</v>
      </c>
    </row>
    <row r="764" spans="1:7" x14ac:dyDescent="0.2">
      <c r="A764">
        <v>730</v>
      </c>
      <c r="B764">
        <v>43188</v>
      </c>
      <c r="C764" t="s">
        <v>818</v>
      </c>
      <c r="D764" t="s">
        <v>110</v>
      </c>
      <c r="E764">
        <v>57</v>
      </c>
      <c r="F764" s="2">
        <v>1E-4</v>
      </c>
      <c r="G764" s="26">
        <f t="shared" si="11"/>
        <v>9.037022063413735E-4</v>
      </c>
    </row>
    <row r="765" spans="1:7" x14ac:dyDescent="0.2">
      <c r="A765">
        <v>731</v>
      </c>
      <c r="B765">
        <v>20015</v>
      </c>
      <c r="C765" t="s">
        <v>819</v>
      </c>
      <c r="D765" t="s">
        <v>79</v>
      </c>
      <c r="E765">
        <v>56</v>
      </c>
      <c r="F765" s="2">
        <v>1E-4</v>
      </c>
      <c r="G765" s="26">
        <f t="shared" si="11"/>
        <v>8.878477816687178E-4</v>
      </c>
    </row>
    <row r="766" spans="1:7" x14ac:dyDescent="0.2">
      <c r="A766">
        <v>732</v>
      </c>
      <c r="B766">
        <v>12458</v>
      </c>
      <c r="C766" t="s">
        <v>820</v>
      </c>
      <c r="D766" t="s">
        <v>49</v>
      </c>
      <c r="E766">
        <v>55</v>
      </c>
      <c r="F766" s="2">
        <v>1E-4</v>
      </c>
      <c r="G766" s="26">
        <f t="shared" si="11"/>
        <v>8.719933569960621E-4</v>
      </c>
    </row>
    <row r="767" spans="1:7" x14ac:dyDescent="0.2">
      <c r="A767">
        <v>733</v>
      </c>
      <c r="B767">
        <v>20333</v>
      </c>
      <c r="C767" t="s">
        <v>821</v>
      </c>
      <c r="D767" t="s">
        <v>79</v>
      </c>
      <c r="E767">
        <v>54</v>
      </c>
      <c r="F767" s="2">
        <v>1E-4</v>
      </c>
      <c r="G767" s="26">
        <f t="shared" si="11"/>
        <v>8.5613893232340651E-4</v>
      </c>
    </row>
    <row r="768" spans="1:7" x14ac:dyDescent="0.2">
      <c r="A768">
        <v>734</v>
      </c>
      <c r="B768">
        <v>14269</v>
      </c>
      <c r="C768" t="s">
        <v>822</v>
      </c>
      <c r="D768" t="s">
        <v>76</v>
      </c>
      <c r="E768">
        <v>54</v>
      </c>
      <c r="F768" s="2">
        <v>1E-4</v>
      </c>
      <c r="G768" s="26">
        <f t="shared" si="11"/>
        <v>8.5613893232340651E-4</v>
      </c>
    </row>
    <row r="769" spans="1:7" x14ac:dyDescent="0.2">
      <c r="A769">
        <v>735</v>
      </c>
      <c r="B769">
        <v>65123</v>
      </c>
      <c r="C769" t="s">
        <v>823</v>
      </c>
      <c r="D769" t="s">
        <v>193</v>
      </c>
      <c r="E769">
        <v>53</v>
      </c>
      <c r="F769" s="2">
        <v>1E-4</v>
      </c>
      <c r="G769" s="26">
        <f t="shared" si="11"/>
        <v>8.4028450765075082E-4</v>
      </c>
    </row>
    <row r="770" spans="1:7" x14ac:dyDescent="0.2">
      <c r="A770">
        <v>736</v>
      </c>
      <c r="B770">
        <v>44176</v>
      </c>
      <c r="C770" t="s">
        <v>824</v>
      </c>
      <c r="D770" t="s">
        <v>99</v>
      </c>
      <c r="E770">
        <v>53</v>
      </c>
      <c r="F770" s="2">
        <v>1E-4</v>
      </c>
      <c r="G770" s="26">
        <f t="shared" si="11"/>
        <v>8.4028450765075082E-4</v>
      </c>
    </row>
    <row r="771" spans="1:7" x14ac:dyDescent="0.2">
      <c r="A771">
        <v>737</v>
      </c>
      <c r="B771">
        <v>15826</v>
      </c>
      <c r="C771" t="s">
        <v>825</v>
      </c>
      <c r="D771" t="s">
        <v>52</v>
      </c>
      <c r="E771">
        <v>50</v>
      </c>
      <c r="F771" s="2">
        <v>1E-4</v>
      </c>
      <c r="G771" s="26">
        <f t="shared" si="11"/>
        <v>7.9272123363278383E-4</v>
      </c>
    </row>
    <row r="772" spans="1:7" x14ac:dyDescent="0.2">
      <c r="A772">
        <v>738</v>
      </c>
      <c r="B772">
        <v>20747</v>
      </c>
      <c r="C772" t="s">
        <v>826</v>
      </c>
      <c r="D772" t="s">
        <v>79</v>
      </c>
      <c r="E772">
        <v>49</v>
      </c>
      <c r="F772" s="2">
        <v>1E-4</v>
      </c>
      <c r="G772" s="26">
        <f t="shared" si="11"/>
        <v>7.7686680896012813E-4</v>
      </c>
    </row>
    <row r="773" spans="1:7" x14ac:dyDescent="0.2">
      <c r="A773">
        <v>739</v>
      </c>
      <c r="B773">
        <v>20018</v>
      </c>
      <c r="C773" t="s">
        <v>827</v>
      </c>
      <c r="D773" t="s">
        <v>79</v>
      </c>
      <c r="E773">
        <v>49</v>
      </c>
      <c r="F773" s="2">
        <v>1E-4</v>
      </c>
      <c r="G773" s="26">
        <f t="shared" si="11"/>
        <v>7.7686680896012813E-4</v>
      </c>
    </row>
    <row r="774" spans="1:7" x14ac:dyDescent="0.2">
      <c r="A774">
        <v>740</v>
      </c>
      <c r="B774">
        <v>14500</v>
      </c>
      <c r="C774" t="s">
        <v>828</v>
      </c>
      <c r="D774" t="s">
        <v>76</v>
      </c>
      <c r="E774">
        <v>48</v>
      </c>
      <c r="F774" s="2">
        <v>1E-4</v>
      </c>
      <c r="G774" s="26">
        <f t="shared" si="11"/>
        <v>7.6101238428747243E-4</v>
      </c>
    </row>
    <row r="775" spans="1:7" x14ac:dyDescent="0.2">
      <c r="A775">
        <v>741</v>
      </c>
      <c r="B775">
        <v>31900</v>
      </c>
      <c r="C775" t="s">
        <v>829</v>
      </c>
      <c r="D775" t="s">
        <v>90</v>
      </c>
      <c r="E775">
        <v>46</v>
      </c>
      <c r="F775" s="2">
        <v>1E-4</v>
      </c>
      <c r="G775" s="26">
        <f t="shared" si="11"/>
        <v>7.2930353494216104E-4</v>
      </c>
    </row>
    <row r="776" spans="1:7" x14ac:dyDescent="0.2">
      <c r="A776">
        <v>742</v>
      </c>
      <c r="B776">
        <v>31020</v>
      </c>
      <c r="C776" t="s">
        <v>830</v>
      </c>
      <c r="D776" t="s">
        <v>90</v>
      </c>
      <c r="E776">
        <v>45</v>
      </c>
      <c r="F776" s="2">
        <v>1E-4</v>
      </c>
      <c r="G776" s="26">
        <f t="shared" si="11"/>
        <v>7.1344911026950545E-4</v>
      </c>
    </row>
    <row r="777" spans="1:7" x14ac:dyDescent="0.2">
      <c r="A777">
        <v>743</v>
      </c>
      <c r="B777">
        <v>43062</v>
      </c>
      <c r="C777" t="s">
        <v>831</v>
      </c>
      <c r="D777" t="s">
        <v>110</v>
      </c>
      <c r="E777">
        <v>44</v>
      </c>
      <c r="F777" s="2">
        <v>1E-4</v>
      </c>
      <c r="G777" s="26">
        <f t="shared" si="11"/>
        <v>6.9759468559684975E-4</v>
      </c>
    </row>
    <row r="778" spans="1:7" x14ac:dyDescent="0.2">
      <c r="A778">
        <v>744</v>
      </c>
      <c r="B778">
        <v>22243</v>
      </c>
      <c r="C778" t="s">
        <v>832</v>
      </c>
      <c r="D778" t="s">
        <v>63</v>
      </c>
      <c r="E778">
        <v>42</v>
      </c>
      <c r="F778" s="2">
        <v>1E-4</v>
      </c>
      <c r="G778" s="26">
        <f t="shared" si="11"/>
        <v>6.6588583625153835E-4</v>
      </c>
    </row>
    <row r="779" spans="1:7" x14ac:dyDescent="0.2">
      <c r="A779">
        <v>745</v>
      </c>
      <c r="B779">
        <v>22354</v>
      </c>
      <c r="C779" t="s">
        <v>833</v>
      </c>
      <c r="D779" t="s">
        <v>63</v>
      </c>
      <c r="E779">
        <v>42</v>
      </c>
      <c r="F779" s="2">
        <v>1E-4</v>
      </c>
      <c r="G779" s="26">
        <f t="shared" si="11"/>
        <v>6.6588583625153835E-4</v>
      </c>
    </row>
    <row r="780" spans="1:7" x14ac:dyDescent="0.2">
      <c r="A780">
        <v>746</v>
      </c>
      <c r="B780">
        <v>55061</v>
      </c>
      <c r="C780" t="s">
        <v>834</v>
      </c>
      <c r="D780" t="s">
        <v>60</v>
      </c>
      <c r="E780">
        <v>38</v>
      </c>
      <c r="F780" s="2">
        <v>1E-4</v>
      </c>
      <c r="G780" s="26">
        <f t="shared" si="11"/>
        <v>6.0246813756091567E-4</v>
      </c>
    </row>
    <row r="781" spans="1:7" x14ac:dyDescent="0.2">
      <c r="A781">
        <v>747</v>
      </c>
      <c r="B781">
        <v>19191</v>
      </c>
      <c r="C781" t="s">
        <v>835</v>
      </c>
      <c r="D781" t="s">
        <v>73</v>
      </c>
      <c r="E781">
        <v>38</v>
      </c>
      <c r="F781" s="2">
        <v>1E-4</v>
      </c>
      <c r="G781" s="26">
        <f t="shared" si="11"/>
        <v>6.0246813756091567E-4</v>
      </c>
    </row>
    <row r="782" spans="1:7" x14ac:dyDescent="0.2">
      <c r="A782">
        <v>748</v>
      </c>
      <c r="B782">
        <v>31010</v>
      </c>
      <c r="C782" t="s">
        <v>836</v>
      </c>
      <c r="D782" t="s">
        <v>90</v>
      </c>
      <c r="E782">
        <v>32</v>
      </c>
      <c r="F782" s="2">
        <v>1E-4</v>
      </c>
      <c r="G782" s="26">
        <f t="shared" si="11"/>
        <v>5.0734158952498159E-4</v>
      </c>
    </row>
    <row r="783" spans="1:7" x14ac:dyDescent="0.2">
      <c r="A783">
        <v>749</v>
      </c>
      <c r="B783">
        <v>40540</v>
      </c>
      <c r="C783" t="s">
        <v>837</v>
      </c>
      <c r="D783" t="s">
        <v>66</v>
      </c>
      <c r="E783">
        <v>32</v>
      </c>
      <c r="F783" s="2">
        <v>1E-4</v>
      </c>
      <c r="G783" s="26">
        <f t="shared" si="11"/>
        <v>5.0734158952498159E-4</v>
      </c>
    </row>
    <row r="784" spans="1:7" x14ac:dyDescent="0.2">
      <c r="A784">
        <v>750</v>
      </c>
      <c r="B784">
        <v>14180</v>
      </c>
      <c r="C784" t="s">
        <v>838</v>
      </c>
      <c r="D784" t="s">
        <v>76</v>
      </c>
      <c r="E784">
        <v>31</v>
      </c>
      <c r="F784" s="2">
        <v>1E-4</v>
      </c>
      <c r="G784" s="26">
        <f t="shared" si="11"/>
        <v>4.91487164852326E-4</v>
      </c>
    </row>
    <row r="785" spans="1:7" x14ac:dyDescent="0.2">
      <c r="A785">
        <v>751</v>
      </c>
      <c r="B785">
        <v>20363</v>
      </c>
      <c r="C785" t="s">
        <v>839</v>
      </c>
      <c r="D785" t="s">
        <v>79</v>
      </c>
      <c r="E785">
        <v>27</v>
      </c>
      <c r="F785" s="2">
        <v>1E-4</v>
      </c>
      <c r="G785" s="26">
        <f t="shared" si="11"/>
        <v>4.2806946616170326E-4</v>
      </c>
    </row>
    <row r="786" spans="1:7" x14ac:dyDescent="0.2">
      <c r="A786">
        <v>752</v>
      </c>
      <c r="B786">
        <v>33111</v>
      </c>
      <c r="C786" t="s">
        <v>840</v>
      </c>
      <c r="D786" t="s">
        <v>121</v>
      </c>
      <c r="E786">
        <v>26</v>
      </c>
      <c r="F786" s="2">
        <v>1E-4</v>
      </c>
      <c r="G786" s="26">
        <f t="shared" si="11"/>
        <v>4.1221504148904756E-4</v>
      </c>
    </row>
    <row r="787" spans="1:7" x14ac:dyDescent="0.2">
      <c r="A787">
        <v>753</v>
      </c>
      <c r="B787">
        <v>44180</v>
      </c>
      <c r="C787" t="s">
        <v>841</v>
      </c>
      <c r="D787" t="s">
        <v>99</v>
      </c>
      <c r="E787">
        <v>24</v>
      </c>
      <c r="F787" s="2">
        <v>1E-4</v>
      </c>
      <c r="G787" s="26">
        <f t="shared" si="11"/>
        <v>3.8050619214373622E-4</v>
      </c>
    </row>
    <row r="788" spans="1:7" x14ac:dyDescent="0.2">
      <c r="A788">
        <v>754</v>
      </c>
      <c r="B788">
        <v>19444</v>
      </c>
      <c r="C788" t="s">
        <v>842</v>
      </c>
      <c r="D788" t="s">
        <v>73</v>
      </c>
      <c r="E788">
        <v>24</v>
      </c>
      <c r="F788" s="2">
        <v>1E-4</v>
      </c>
      <c r="G788" s="26">
        <f t="shared" si="11"/>
        <v>3.8050619214373622E-4</v>
      </c>
    </row>
    <row r="789" spans="1:7" x14ac:dyDescent="0.2">
      <c r="A789">
        <v>755</v>
      </c>
      <c r="B789">
        <v>20218</v>
      </c>
      <c r="C789" t="s">
        <v>843</v>
      </c>
      <c r="D789" t="s">
        <v>79</v>
      </c>
      <c r="E789">
        <v>18</v>
      </c>
      <c r="F789" s="2">
        <v>1E-4</v>
      </c>
      <c r="G789" s="26">
        <f t="shared" si="11"/>
        <v>2.8537964410780214E-4</v>
      </c>
    </row>
    <row r="790" spans="1:7" x14ac:dyDescent="0.2">
      <c r="A790">
        <v>756</v>
      </c>
      <c r="B790">
        <v>28820</v>
      </c>
      <c r="C790" t="s">
        <v>844</v>
      </c>
      <c r="D790" t="s">
        <v>639</v>
      </c>
      <c r="E790">
        <v>16</v>
      </c>
      <c r="F790" s="2">
        <v>1E-4</v>
      </c>
      <c r="G790" s="26">
        <f t="shared" si="11"/>
        <v>2.5367079476249079E-4</v>
      </c>
    </row>
    <row r="791" spans="1:7" x14ac:dyDescent="0.2">
      <c r="A791">
        <v>757</v>
      </c>
      <c r="B791">
        <v>20990</v>
      </c>
      <c r="C791" t="s">
        <v>845</v>
      </c>
      <c r="D791" t="s">
        <v>79</v>
      </c>
      <c r="E791">
        <v>16</v>
      </c>
      <c r="F791" s="2">
        <v>1E-4</v>
      </c>
      <c r="G791" s="26">
        <f t="shared" si="11"/>
        <v>2.5367079476249079E-4</v>
      </c>
    </row>
    <row r="792" spans="1:7" x14ac:dyDescent="0.2">
      <c r="A792">
        <v>758</v>
      </c>
      <c r="B792">
        <v>15452</v>
      </c>
      <c r="C792" t="s">
        <v>846</v>
      </c>
      <c r="D792" t="s">
        <v>52</v>
      </c>
      <c r="E792">
        <v>1</v>
      </c>
      <c r="F792" s="2">
        <v>1E-4</v>
      </c>
      <c r="G792" s="26">
        <f t="shared" si="11"/>
        <v>1.5854424672655675E-5</v>
      </c>
    </row>
    <row r="793" spans="1:7" x14ac:dyDescent="0.2">
      <c r="A793">
        <v>759</v>
      </c>
      <c r="B793">
        <v>23333</v>
      </c>
      <c r="C793" t="s">
        <v>847</v>
      </c>
      <c r="D793" t="s">
        <v>848</v>
      </c>
      <c r="E793" s="1">
        <v>12208</v>
      </c>
      <c r="F793" s="2">
        <v>8.0999999999999996E-3</v>
      </c>
      <c r="G793" s="26">
        <f t="shared" si="11"/>
        <v>0.1935508164037805</v>
      </c>
    </row>
    <row r="794" spans="1:7" x14ac:dyDescent="0.2">
      <c r="A794">
        <v>760</v>
      </c>
      <c r="B794">
        <v>35007</v>
      </c>
      <c r="C794" t="s">
        <v>849</v>
      </c>
      <c r="D794" t="s">
        <v>850</v>
      </c>
      <c r="E794" s="1">
        <v>10745</v>
      </c>
      <c r="F794" s="2">
        <v>7.1000000000000004E-3</v>
      </c>
      <c r="G794" s="26">
        <f t="shared" si="11"/>
        <v>0.17035579310768523</v>
      </c>
    </row>
    <row r="795" spans="1:7" x14ac:dyDescent="0.2">
      <c r="A795">
        <v>761</v>
      </c>
      <c r="B795">
        <v>23023</v>
      </c>
      <c r="C795" t="s">
        <v>851</v>
      </c>
      <c r="D795" t="s">
        <v>848</v>
      </c>
      <c r="E795" s="1">
        <v>6585</v>
      </c>
      <c r="F795" s="2">
        <v>4.4000000000000003E-3</v>
      </c>
      <c r="G795" s="26">
        <f t="shared" si="11"/>
        <v>0.10440138646943763</v>
      </c>
    </row>
    <row r="796" spans="1:7" x14ac:dyDescent="0.2">
      <c r="A796">
        <v>762</v>
      </c>
      <c r="B796">
        <v>27777</v>
      </c>
      <c r="C796" t="s">
        <v>852</v>
      </c>
      <c r="D796" t="s">
        <v>853</v>
      </c>
      <c r="E796" s="1">
        <v>6345</v>
      </c>
      <c r="F796" s="2">
        <v>4.1999999999999997E-3</v>
      </c>
      <c r="G796" s="26">
        <f t="shared" si="11"/>
        <v>0.10059632454800026</v>
      </c>
    </row>
    <row r="797" spans="1:7" x14ac:dyDescent="0.2">
      <c r="A797">
        <v>763</v>
      </c>
      <c r="B797">
        <v>51000</v>
      </c>
      <c r="C797" t="s">
        <v>854</v>
      </c>
      <c r="D797" t="s">
        <v>855</v>
      </c>
      <c r="E797" s="1">
        <v>4121</v>
      </c>
      <c r="F797" s="2">
        <v>2.7000000000000001E-3</v>
      </c>
      <c r="G797" s="26">
        <f t="shared" si="11"/>
        <v>6.5336084076014045E-2</v>
      </c>
    </row>
    <row r="798" spans="1:7" x14ac:dyDescent="0.2">
      <c r="A798">
        <v>764</v>
      </c>
      <c r="B798">
        <v>17323</v>
      </c>
      <c r="C798" t="s">
        <v>856</v>
      </c>
      <c r="D798" t="s">
        <v>857</v>
      </c>
      <c r="E798" s="1">
        <v>3964</v>
      </c>
      <c r="F798" s="2">
        <v>2.5999999999999999E-3</v>
      </c>
      <c r="G798" s="26">
        <f t="shared" si="11"/>
        <v>6.2846939402407098E-2</v>
      </c>
    </row>
    <row r="799" spans="1:7" x14ac:dyDescent="0.2">
      <c r="A799">
        <v>765</v>
      </c>
      <c r="B799">
        <v>54555</v>
      </c>
      <c r="C799" t="s">
        <v>858</v>
      </c>
      <c r="D799" t="s">
        <v>859</v>
      </c>
      <c r="E799" s="1">
        <v>3831</v>
      </c>
      <c r="F799" s="2">
        <v>2.5000000000000001E-3</v>
      </c>
      <c r="G799" s="26">
        <f t="shared" si="11"/>
        <v>6.0738300920943893E-2</v>
      </c>
    </row>
    <row r="800" spans="1:7" x14ac:dyDescent="0.2">
      <c r="A800">
        <v>766</v>
      </c>
      <c r="B800">
        <v>45100</v>
      </c>
      <c r="C800" t="s">
        <v>860</v>
      </c>
      <c r="D800" t="s">
        <v>861</v>
      </c>
      <c r="E800" s="1">
        <v>3807</v>
      </c>
      <c r="F800" s="2">
        <v>2.5000000000000001E-3</v>
      </c>
      <c r="G800" s="26">
        <f t="shared" si="11"/>
        <v>6.0357794728800158E-2</v>
      </c>
    </row>
    <row r="801" spans="1:7" x14ac:dyDescent="0.2">
      <c r="A801">
        <v>767</v>
      </c>
      <c r="B801">
        <v>51888</v>
      </c>
      <c r="C801" t="s">
        <v>862</v>
      </c>
      <c r="D801" t="s">
        <v>855</v>
      </c>
      <c r="E801" s="1">
        <v>3703</v>
      </c>
      <c r="F801" s="2">
        <v>2.3999999999999998E-3</v>
      </c>
      <c r="G801" s="26">
        <f t="shared" si="11"/>
        <v>5.870893456284397E-2</v>
      </c>
    </row>
    <row r="802" spans="1:7" x14ac:dyDescent="0.2">
      <c r="A802">
        <v>768</v>
      </c>
      <c r="B802">
        <v>23777</v>
      </c>
      <c r="C802" t="s">
        <v>863</v>
      </c>
      <c r="D802" t="s">
        <v>848</v>
      </c>
      <c r="E802" s="1">
        <v>3563</v>
      </c>
      <c r="F802" s="2">
        <v>2.3999999999999998E-3</v>
      </c>
      <c r="G802" s="26">
        <f t="shared" si="11"/>
        <v>5.6489315108672174E-2</v>
      </c>
    </row>
    <row r="803" spans="1:7" x14ac:dyDescent="0.2">
      <c r="A803">
        <v>769</v>
      </c>
      <c r="B803">
        <v>23001</v>
      </c>
      <c r="C803" t="s">
        <v>864</v>
      </c>
      <c r="D803" t="s">
        <v>848</v>
      </c>
      <c r="E803" s="1">
        <v>3346</v>
      </c>
      <c r="F803" s="2">
        <v>2.2000000000000001E-3</v>
      </c>
      <c r="G803" s="26">
        <f t="shared" si="11"/>
        <v>5.3048904954705892E-2</v>
      </c>
    </row>
    <row r="804" spans="1:7" x14ac:dyDescent="0.2">
      <c r="A804">
        <v>770</v>
      </c>
      <c r="B804">
        <v>54444</v>
      </c>
      <c r="C804" t="s">
        <v>865</v>
      </c>
      <c r="D804" t="s">
        <v>859</v>
      </c>
      <c r="E804" s="1">
        <v>2838</v>
      </c>
      <c r="F804" s="2">
        <v>1.9E-3</v>
      </c>
      <c r="G804" s="26">
        <f t="shared" ref="G804:G867" si="12">E804/$C$26</f>
        <v>4.499485722099681E-2</v>
      </c>
    </row>
    <row r="805" spans="1:7" x14ac:dyDescent="0.2">
      <c r="A805">
        <v>771</v>
      </c>
      <c r="B805">
        <v>51193</v>
      </c>
      <c r="C805" t="s">
        <v>866</v>
      </c>
      <c r="D805" t="s">
        <v>855</v>
      </c>
      <c r="E805" s="1">
        <v>2647</v>
      </c>
      <c r="F805" s="2">
        <v>1.6999999999999999E-3</v>
      </c>
      <c r="G805" s="26">
        <f t="shared" si="12"/>
        <v>4.196666210851957E-2</v>
      </c>
    </row>
    <row r="806" spans="1:7" x14ac:dyDescent="0.2">
      <c r="A806">
        <v>772</v>
      </c>
      <c r="B806">
        <v>54111</v>
      </c>
      <c r="C806" t="s">
        <v>867</v>
      </c>
      <c r="D806" t="s">
        <v>859</v>
      </c>
      <c r="E806" s="1">
        <v>2510</v>
      </c>
      <c r="F806" s="2">
        <v>1.6999999999999999E-3</v>
      </c>
      <c r="G806" s="26">
        <f t="shared" si="12"/>
        <v>3.9794605928365749E-2</v>
      </c>
    </row>
    <row r="807" spans="1:7" x14ac:dyDescent="0.2">
      <c r="A807">
        <v>773</v>
      </c>
      <c r="B807">
        <v>45678</v>
      </c>
      <c r="C807" t="s">
        <v>868</v>
      </c>
      <c r="D807" t="s">
        <v>861</v>
      </c>
      <c r="E807" s="1">
        <v>2404</v>
      </c>
      <c r="F807" s="2">
        <v>1.6000000000000001E-3</v>
      </c>
      <c r="G807" s="26">
        <f t="shared" si="12"/>
        <v>3.8114036913064246E-2</v>
      </c>
    </row>
    <row r="808" spans="1:7" x14ac:dyDescent="0.2">
      <c r="A808">
        <v>774</v>
      </c>
      <c r="B808">
        <v>17197</v>
      </c>
      <c r="C808" t="s">
        <v>869</v>
      </c>
      <c r="D808" t="s">
        <v>857</v>
      </c>
      <c r="E808" s="1">
        <v>2383</v>
      </c>
      <c r="F808" s="2">
        <v>1.6000000000000001E-3</v>
      </c>
      <c r="G808" s="26">
        <f t="shared" si="12"/>
        <v>3.7781093994938474E-2</v>
      </c>
    </row>
    <row r="809" spans="1:7" x14ac:dyDescent="0.2">
      <c r="A809">
        <v>775</v>
      </c>
      <c r="B809">
        <v>23100</v>
      </c>
      <c r="C809" t="s">
        <v>870</v>
      </c>
      <c r="D809" t="s">
        <v>848</v>
      </c>
      <c r="E809" s="1">
        <v>2223</v>
      </c>
      <c r="F809" s="2">
        <v>1.5E-3</v>
      </c>
      <c r="G809" s="26">
        <f t="shared" si="12"/>
        <v>3.5244386047313565E-2</v>
      </c>
    </row>
    <row r="810" spans="1:7" x14ac:dyDescent="0.2">
      <c r="A810">
        <v>776</v>
      </c>
      <c r="B810">
        <v>27123</v>
      </c>
      <c r="C810" t="s">
        <v>871</v>
      </c>
      <c r="D810" t="s">
        <v>853</v>
      </c>
      <c r="E810" s="1">
        <v>1901</v>
      </c>
      <c r="F810" s="2">
        <v>1.2999999999999999E-3</v>
      </c>
      <c r="G810" s="26">
        <f t="shared" si="12"/>
        <v>3.0139261302718438E-2</v>
      </c>
    </row>
    <row r="811" spans="1:7" x14ac:dyDescent="0.2">
      <c r="A811">
        <v>777</v>
      </c>
      <c r="B811">
        <v>54123</v>
      </c>
      <c r="C811" t="s">
        <v>872</v>
      </c>
      <c r="D811" t="s">
        <v>859</v>
      </c>
      <c r="E811" s="1">
        <v>1861</v>
      </c>
      <c r="F811" s="2">
        <v>1.1999999999999999E-3</v>
      </c>
      <c r="G811" s="26">
        <f t="shared" si="12"/>
        <v>2.9505084315812211E-2</v>
      </c>
    </row>
    <row r="812" spans="1:7" x14ac:dyDescent="0.2">
      <c r="A812">
        <v>778</v>
      </c>
      <c r="B812">
        <v>45123</v>
      </c>
      <c r="C812" t="s">
        <v>873</v>
      </c>
      <c r="D812" t="s">
        <v>861</v>
      </c>
      <c r="E812" s="1">
        <v>1644</v>
      </c>
      <c r="F812" s="2">
        <v>1.1000000000000001E-3</v>
      </c>
      <c r="G812" s="26">
        <f t="shared" si="12"/>
        <v>2.6064674161845932E-2</v>
      </c>
    </row>
    <row r="813" spans="1:7" x14ac:dyDescent="0.2">
      <c r="A813">
        <v>779</v>
      </c>
      <c r="B813">
        <v>27127</v>
      </c>
      <c r="C813" t="s">
        <v>874</v>
      </c>
      <c r="D813" t="s">
        <v>853</v>
      </c>
      <c r="E813" s="1">
        <v>1564</v>
      </c>
      <c r="F813" s="2">
        <v>1E-3</v>
      </c>
      <c r="G813" s="26">
        <f t="shared" si="12"/>
        <v>2.4796320188033478E-2</v>
      </c>
    </row>
    <row r="814" spans="1:7" x14ac:dyDescent="0.2">
      <c r="A814">
        <v>780</v>
      </c>
      <c r="B814">
        <v>51234</v>
      </c>
      <c r="C814" t="s">
        <v>875</v>
      </c>
      <c r="D814" t="s">
        <v>855</v>
      </c>
      <c r="E814" s="1">
        <v>1468</v>
      </c>
      <c r="F814" s="2">
        <v>1E-3</v>
      </c>
      <c r="G814" s="26">
        <f t="shared" si="12"/>
        <v>2.3274295419458531E-2</v>
      </c>
    </row>
    <row r="815" spans="1:7" x14ac:dyDescent="0.2">
      <c r="A815">
        <v>781</v>
      </c>
      <c r="B815">
        <v>51123</v>
      </c>
      <c r="C815" t="s">
        <v>876</v>
      </c>
      <c r="D815" t="s">
        <v>855</v>
      </c>
      <c r="E815" s="1">
        <v>1441</v>
      </c>
      <c r="F815" s="2">
        <v>1E-3</v>
      </c>
      <c r="G815" s="26">
        <f t="shared" si="12"/>
        <v>2.2846225953296828E-2</v>
      </c>
    </row>
    <row r="816" spans="1:7" x14ac:dyDescent="0.2">
      <c r="A816">
        <v>782</v>
      </c>
      <c r="B816">
        <v>17222</v>
      </c>
      <c r="C816" t="s">
        <v>877</v>
      </c>
      <c r="D816" t="s">
        <v>857</v>
      </c>
      <c r="E816" s="1">
        <v>1398</v>
      </c>
      <c r="F816" s="2">
        <v>8.9999999999999998E-4</v>
      </c>
      <c r="G816" s="26">
        <f t="shared" si="12"/>
        <v>2.2164485692372636E-2</v>
      </c>
    </row>
    <row r="817" spans="1:7" x14ac:dyDescent="0.2">
      <c r="A817">
        <v>783</v>
      </c>
      <c r="B817">
        <v>23444</v>
      </c>
      <c r="C817" t="s">
        <v>878</v>
      </c>
      <c r="D817" t="s">
        <v>848</v>
      </c>
      <c r="E817" s="1">
        <v>1310</v>
      </c>
      <c r="F817" s="2">
        <v>8.9999999999999998E-4</v>
      </c>
      <c r="G817" s="26">
        <f t="shared" si="12"/>
        <v>2.0769296321178934E-2</v>
      </c>
    </row>
    <row r="818" spans="1:7" x14ac:dyDescent="0.2">
      <c r="A818">
        <v>784</v>
      </c>
      <c r="B818">
        <v>35888</v>
      </c>
      <c r="C818" t="s">
        <v>879</v>
      </c>
      <c r="D818" t="s">
        <v>850</v>
      </c>
      <c r="E818" s="1">
        <v>1189</v>
      </c>
      <c r="F818" s="2">
        <v>8.0000000000000004E-4</v>
      </c>
      <c r="G818" s="26">
        <f t="shared" si="12"/>
        <v>1.8850910935787599E-2</v>
      </c>
    </row>
    <row r="819" spans="1:7" x14ac:dyDescent="0.2">
      <c r="A819">
        <v>785</v>
      </c>
      <c r="B819">
        <v>17456</v>
      </c>
      <c r="C819" t="s">
        <v>880</v>
      </c>
      <c r="D819" t="s">
        <v>857</v>
      </c>
      <c r="E819" s="1">
        <v>1160</v>
      </c>
      <c r="F819" s="2">
        <v>8.0000000000000004E-4</v>
      </c>
      <c r="G819" s="26">
        <f t="shared" si="12"/>
        <v>1.8391132620280585E-2</v>
      </c>
    </row>
    <row r="820" spans="1:7" x14ac:dyDescent="0.2">
      <c r="A820">
        <v>786</v>
      </c>
      <c r="B820">
        <v>25123</v>
      </c>
      <c r="C820" t="s">
        <v>881</v>
      </c>
      <c r="D820" t="s">
        <v>882</v>
      </c>
      <c r="E820" s="1">
        <v>1146</v>
      </c>
      <c r="F820" s="2">
        <v>8.0000000000000004E-4</v>
      </c>
      <c r="G820" s="26">
        <f t="shared" si="12"/>
        <v>1.8169170674863403E-2</v>
      </c>
    </row>
    <row r="821" spans="1:7" x14ac:dyDescent="0.2">
      <c r="A821">
        <v>787</v>
      </c>
      <c r="B821">
        <v>23512</v>
      </c>
      <c r="C821" t="s">
        <v>883</v>
      </c>
      <c r="D821" t="s">
        <v>848</v>
      </c>
      <c r="E821" s="1">
        <v>1131</v>
      </c>
      <c r="F821" s="2">
        <v>6.9999999999999999E-4</v>
      </c>
      <c r="G821" s="26">
        <f t="shared" si="12"/>
        <v>1.7931354304773568E-2</v>
      </c>
    </row>
    <row r="822" spans="1:7" x14ac:dyDescent="0.2">
      <c r="A822">
        <v>788</v>
      </c>
      <c r="B822">
        <v>45345</v>
      </c>
      <c r="C822" t="s">
        <v>884</v>
      </c>
      <c r="D822" t="s">
        <v>861</v>
      </c>
      <c r="E822" s="1">
        <v>1107</v>
      </c>
      <c r="F822" s="2">
        <v>6.9999999999999999E-4</v>
      </c>
      <c r="G822" s="26">
        <f t="shared" si="12"/>
        <v>1.7550848112629833E-2</v>
      </c>
    </row>
    <row r="823" spans="1:7" x14ac:dyDescent="0.2">
      <c r="A823">
        <v>789</v>
      </c>
      <c r="B823">
        <v>23007</v>
      </c>
      <c r="C823" t="s">
        <v>885</v>
      </c>
      <c r="D823" t="s">
        <v>848</v>
      </c>
      <c r="E823" s="1">
        <v>1004</v>
      </c>
      <c r="F823" s="2">
        <v>6.9999999999999999E-4</v>
      </c>
      <c r="G823" s="26">
        <f t="shared" si="12"/>
        <v>1.5917842371346299E-2</v>
      </c>
    </row>
    <row r="824" spans="1:7" x14ac:dyDescent="0.2">
      <c r="A824">
        <v>790</v>
      </c>
      <c r="B824">
        <v>27234</v>
      </c>
      <c r="C824" t="s">
        <v>886</v>
      </c>
      <c r="D824" t="s">
        <v>853</v>
      </c>
      <c r="E824">
        <v>982</v>
      </c>
      <c r="F824" s="2">
        <v>5.9999999999999995E-4</v>
      </c>
      <c r="G824" s="26">
        <f t="shared" si="12"/>
        <v>1.5569045028547874E-2</v>
      </c>
    </row>
    <row r="825" spans="1:7" x14ac:dyDescent="0.2">
      <c r="A825">
        <v>791</v>
      </c>
      <c r="B825">
        <v>23300</v>
      </c>
      <c r="C825" t="s">
        <v>887</v>
      </c>
      <c r="D825" t="s">
        <v>848</v>
      </c>
      <c r="E825">
        <v>979</v>
      </c>
      <c r="F825" s="2">
        <v>5.9999999999999995E-4</v>
      </c>
      <c r="G825" s="26">
        <f t="shared" si="12"/>
        <v>1.5521481754529906E-2</v>
      </c>
    </row>
    <row r="826" spans="1:7" x14ac:dyDescent="0.2">
      <c r="A826">
        <v>792</v>
      </c>
      <c r="B826">
        <v>51777</v>
      </c>
      <c r="C826" t="s">
        <v>888</v>
      </c>
      <c r="D826" t="s">
        <v>855</v>
      </c>
      <c r="E826">
        <v>929</v>
      </c>
      <c r="F826" s="2">
        <v>5.9999999999999995E-4</v>
      </c>
      <c r="G826" s="26">
        <f t="shared" si="12"/>
        <v>1.4728760520897123E-2</v>
      </c>
    </row>
    <row r="827" spans="1:7" x14ac:dyDescent="0.2">
      <c r="A827">
        <v>793</v>
      </c>
      <c r="B827">
        <v>23000</v>
      </c>
      <c r="C827" t="s">
        <v>889</v>
      </c>
      <c r="D827" t="s">
        <v>848</v>
      </c>
      <c r="E827">
        <v>908</v>
      </c>
      <c r="F827" s="2">
        <v>5.9999999999999995E-4</v>
      </c>
      <c r="G827" s="26">
        <f t="shared" si="12"/>
        <v>1.4395817602771354E-2</v>
      </c>
    </row>
    <row r="828" spans="1:7" x14ac:dyDescent="0.2">
      <c r="A828">
        <v>794</v>
      </c>
      <c r="B828">
        <v>54001</v>
      </c>
      <c r="C828" t="s">
        <v>890</v>
      </c>
      <c r="D828" t="s">
        <v>859</v>
      </c>
      <c r="E828">
        <v>899</v>
      </c>
      <c r="F828" s="2">
        <v>5.9999999999999995E-4</v>
      </c>
      <c r="G828" s="26">
        <f t="shared" si="12"/>
        <v>1.4253127780717452E-2</v>
      </c>
    </row>
    <row r="829" spans="1:7" x14ac:dyDescent="0.2">
      <c r="A829">
        <v>795</v>
      </c>
      <c r="B829">
        <v>23500</v>
      </c>
      <c r="C829" t="s">
        <v>891</v>
      </c>
      <c r="D829" t="s">
        <v>848</v>
      </c>
      <c r="E829">
        <v>852</v>
      </c>
      <c r="F829" s="2">
        <v>5.9999999999999995E-4</v>
      </c>
      <c r="G829" s="26">
        <f t="shared" si="12"/>
        <v>1.3507969821102635E-2</v>
      </c>
    </row>
    <row r="830" spans="1:7" x14ac:dyDescent="0.2">
      <c r="A830">
        <v>796</v>
      </c>
      <c r="B830">
        <v>17000</v>
      </c>
      <c r="C830" t="s">
        <v>892</v>
      </c>
      <c r="D830" t="s">
        <v>857</v>
      </c>
      <c r="E830">
        <v>844</v>
      </c>
      <c r="F830" s="2">
        <v>5.9999999999999995E-4</v>
      </c>
      <c r="G830" s="26">
        <f t="shared" si="12"/>
        <v>1.3381134423721391E-2</v>
      </c>
    </row>
    <row r="831" spans="1:7" x14ac:dyDescent="0.2">
      <c r="A831">
        <v>797</v>
      </c>
      <c r="B831">
        <v>23180</v>
      </c>
      <c r="C831" t="s">
        <v>893</v>
      </c>
      <c r="D831" t="s">
        <v>848</v>
      </c>
      <c r="E831">
        <v>811</v>
      </c>
      <c r="F831" s="2">
        <v>5.0000000000000001E-4</v>
      </c>
      <c r="G831" s="26">
        <f t="shared" si="12"/>
        <v>1.2857938409523753E-2</v>
      </c>
    </row>
    <row r="832" spans="1:7" x14ac:dyDescent="0.2">
      <c r="A832">
        <v>798</v>
      </c>
      <c r="B832">
        <v>25000</v>
      </c>
      <c r="C832" t="s">
        <v>894</v>
      </c>
      <c r="D832" t="s">
        <v>882</v>
      </c>
      <c r="E832">
        <v>795</v>
      </c>
      <c r="F832" s="2">
        <v>5.0000000000000001E-4</v>
      </c>
      <c r="G832" s="26">
        <f t="shared" si="12"/>
        <v>1.2604267614761262E-2</v>
      </c>
    </row>
    <row r="833" spans="1:7" x14ac:dyDescent="0.2">
      <c r="A833">
        <v>799</v>
      </c>
      <c r="B833">
        <v>51333</v>
      </c>
      <c r="C833" t="s">
        <v>895</v>
      </c>
      <c r="D833" t="s">
        <v>855</v>
      </c>
      <c r="E833">
        <v>776</v>
      </c>
      <c r="F833" s="2">
        <v>5.0000000000000001E-4</v>
      </c>
      <c r="G833" s="26">
        <f t="shared" si="12"/>
        <v>1.2303033545980804E-2</v>
      </c>
    </row>
    <row r="834" spans="1:7" x14ac:dyDescent="0.2">
      <c r="A834">
        <v>800</v>
      </c>
      <c r="B834">
        <v>51717</v>
      </c>
      <c r="C834" t="s">
        <v>896</v>
      </c>
      <c r="D834" t="s">
        <v>855</v>
      </c>
      <c r="E834">
        <v>756</v>
      </c>
      <c r="F834" s="2">
        <v>5.0000000000000001E-4</v>
      </c>
      <c r="G834" s="26">
        <f t="shared" si="12"/>
        <v>1.198594505252769E-2</v>
      </c>
    </row>
    <row r="835" spans="1:7" x14ac:dyDescent="0.2">
      <c r="A835">
        <v>801</v>
      </c>
      <c r="B835">
        <v>51051</v>
      </c>
      <c r="C835" t="s">
        <v>897</v>
      </c>
      <c r="D835" t="s">
        <v>855</v>
      </c>
      <c r="E835">
        <v>747</v>
      </c>
      <c r="F835" s="2">
        <v>5.0000000000000001E-4</v>
      </c>
      <c r="G835" s="26">
        <f t="shared" si="12"/>
        <v>1.184325523047379E-2</v>
      </c>
    </row>
    <row r="836" spans="1:7" x14ac:dyDescent="0.2">
      <c r="A836">
        <v>802</v>
      </c>
      <c r="B836">
        <v>35555</v>
      </c>
      <c r="C836" t="s">
        <v>898</v>
      </c>
      <c r="D836" t="s">
        <v>850</v>
      </c>
      <c r="E836">
        <v>745</v>
      </c>
      <c r="F836" s="2">
        <v>5.0000000000000001E-4</v>
      </c>
      <c r="G836" s="26">
        <f t="shared" si="12"/>
        <v>1.1811546381128479E-2</v>
      </c>
    </row>
    <row r="837" spans="1:7" x14ac:dyDescent="0.2">
      <c r="A837">
        <v>803</v>
      </c>
      <c r="B837">
        <v>51151</v>
      </c>
      <c r="C837" t="s">
        <v>899</v>
      </c>
      <c r="D837" t="s">
        <v>855</v>
      </c>
      <c r="E837">
        <v>717</v>
      </c>
      <c r="F837" s="2">
        <v>5.0000000000000001E-4</v>
      </c>
      <c r="G837" s="26">
        <f t="shared" si="12"/>
        <v>1.1367622490294119E-2</v>
      </c>
    </row>
    <row r="838" spans="1:7" x14ac:dyDescent="0.2">
      <c r="A838">
        <v>804</v>
      </c>
      <c r="B838">
        <v>17467</v>
      </c>
      <c r="C838" t="s">
        <v>900</v>
      </c>
      <c r="D838" t="s">
        <v>857</v>
      </c>
      <c r="E838">
        <v>694</v>
      </c>
      <c r="F838" s="2">
        <v>5.0000000000000001E-4</v>
      </c>
      <c r="G838" s="26">
        <f t="shared" si="12"/>
        <v>1.1002970722823038E-2</v>
      </c>
    </row>
    <row r="839" spans="1:7" x14ac:dyDescent="0.2">
      <c r="A839">
        <v>805</v>
      </c>
      <c r="B839">
        <v>23200</v>
      </c>
      <c r="C839" t="s">
        <v>901</v>
      </c>
      <c r="D839" t="s">
        <v>848</v>
      </c>
      <c r="E839">
        <v>674</v>
      </c>
      <c r="F839" s="2">
        <v>4.0000000000000002E-4</v>
      </c>
      <c r="G839" s="26">
        <f t="shared" si="12"/>
        <v>1.0685882229369925E-2</v>
      </c>
    </row>
    <row r="840" spans="1:7" x14ac:dyDescent="0.2">
      <c r="A840">
        <v>806</v>
      </c>
      <c r="B840">
        <v>54321</v>
      </c>
      <c r="C840" t="s">
        <v>902</v>
      </c>
      <c r="D840" t="s">
        <v>859</v>
      </c>
      <c r="E840">
        <v>631</v>
      </c>
      <c r="F840" s="2">
        <v>4.0000000000000002E-4</v>
      </c>
      <c r="G840" s="26">
        <f t="shared" si="12"/>
        <v>1.0004141968445731E-2</v>
      </c>
    </row>
    <row r="841" spans="1:7" x14ac:dyDescent="0.2">
      <c r="A841">
        <v>807</v>
      </c>
      <c r="B841">
        <v>23711</v>
      </c>
      <c r="C841" t="s">
        <v>903</v>
      </c>
      <c r="D841" t="s">
        <v>848</v>
      </c>
      <c r="E841">
        <v>613</v>
      </c>
      <c r="F841" s="2">
        <v>4.0000000000000002E-4</v>
      </c>
      <c r="G841" s="26">
        <f t="shared" si="12"/>
        <v>9.7187623243379286E-3</v>
      </c>
    </row>
    <row r="842" spans="1:7" x14ac:dyDescent="0.2">
      <c r="A842">
        <v>808</v>
      </c>
      <c r="B842">
        <v>45488</v>
      </c>
      <c r="C842" t="s">
        <v>904</v>
      </c>
      <c r="D842" t="s">
        <v>861</v>
      </c>
      <c r="E842">
        <v>599</v>
      </c>
      <c r="F842" s="2">
        <v>4.0000000000000002E-4</v>
      </c>
      <c r="G842" s="26">
        <f t="shared" si="12"/>
        <v>9.4968003789207504E-3</v>
      </c>
    </row>
    <row r="843" spans="1:7" x14ac:dyDescent="0.2">
      <c r="A843">
        <v>809</v>
      </c>
      <c r="B843">
        <v>17333</v>
      </c>
      <c r="C843" t="s">
        <v>905</v>
      </c>
      <c r="D843" t="s">
        <v>857</v>
      </c>
      <c r="E843">
        <v>595</v>
      </c>
      <c r="F843" s="2">
        <v>4.0000000000000002E-4</v>
      </c>
      <c r="G843" s="26">
        <f t="shared" si="12"/>
        <v>9.4333826802301263E-3</v>
      </c>
    </row>
    <row r="844" spans="1:7" x14ac:dyDescent="0.2">
      <c r="A844">
        <v>810</v>
      </c>
      <c r="B844">
        <v>45000</v>
      </c>
      <c r="C844" t="s">
        <v>906</v>
      </c>
      <c r="D844" t="s">
        <v>861</v>
      </c>
      <c r="E844">
        <v>590</v>
      </c>
      <c r="F844" s="2">
        <v>4.0000000000000002E-4</v>
      </c>
      <c r="G844" s="26">
        <f t="shared" si="12"/>
        <v>9.3541105568668483E-3</v>
      </c>
    </row>
    <row r="845" spans="1:7" x14ac:dyDescent="0.2">
      <c r="A845">
        <v>811</v>
      </c>
      <c r="B845">
        <v>51555</v>
      </c>
      <c r="C845" t="s">
        <v>907</v>
      </c>
      <c r="D845" t="s">
        <v>855</v>
      </c>
      <c r="E845">
        <v>584</v>
      </c>
      <c r="F845" s="2">
        <v>4.0000000000000002E-4</v>
      </c>
      <c r="G845" s="26">
        <f t="shared" si="12"/>
        <v>9.2589840088309148E-3</v>
      </c>
    </row>
    <row r="846" spans="1:7" x14ac:dyDescent="0.2">
      <c r="A846">
        <v>812</v>
      </c>
      <c r="B846">
        <v>45017</v>
      </c>
      <c r="C846" t="s">
        <v>908</v>
      </c>
      <c r="D846" t="s">
        <v>861</v>
      </c>
      <c r="E846">
        <v>572</v>
      </c>
      <c r="F846" s="2">
        <v>4.0000000000000002E-4</v>
      </c>
      <c r="G846" s="26">
        <f t="shared" si="12"/>
        <v>9.068730912759046E-3</v>
      </c>
    </row>
    <row r="847" spans="1:7" x14ac:dyDescent="0.2">
      <c r="A847">
        <v>813</v>
      </c>
      <c r="B847">
        <v>35000</v>
      </c>
      <c r="C847" t="s">
        <v>909</v>
      </c>
      <c r="D847" t="s">
        <v>850</v>
      </c>
      <c r="E847">
        <v>559</v>
      </c>
      <c r="F847" s="2">
        <v>4.0000000000000002E-4</v>
      </c>
      <c r="G847" s="26">
        <f t="shared" si="12"/>
        <v>8.8626233920145233E-3</v>
      </c>
    </row>
    <row r="848" spans="1:7" x14ac:dyDescent="0.2">
      <c r="A848">
        <v>814</v>
      </c>
      <c r="B848">
        <v>17171</v>
      </c>
      <c r="C848" t="s">
        <v>910</v>
      </c>
      <c r="D848" t="s">
        <v>857</v>
      </c>
      <c r="E848">
        <v>556</v>
      </c>
      <c r="F848" s="2">
        <v>4.0000000000000002E-4</v>
      </c>
      <c r="G848" s="26">
        <f t="shared" si="12"/>
        <v>8.8150601179965548E-3</v>
      </c>
    </row>
    <row r="849" spans="1:7" x14ac:dyDescent="0.2">
      <c r="A849">
        <v>815</v>
      </c>
      <c r="B849">
        <v>35035</v>
      </c>
      <c r="C849" t="s">
        <v>911</v>
      </c>
      <c r="D849" t="s">
        <v>850</v>
      </c>
      <c r="E849">
        <v>544</v>
      </c>
      <c r="F849" s="2">
        <v>4.0000000000000002E-4</v>
      </c>
      <c r="G849" s="26">
        <f t="shared" si="12"/>
        <v>8.6248070219246877E-3</v>
      </c>
    </row>
    <row r="850" spans="1:7" x14ac:dyDescent="0.2">
      <c r="A850">
        <v>816</v>
      </c>
      <c r="B850">
        <v>51999</v>
      </c>
      <c r="C850" t="s">
        <v>912</v>
      </c>
      <c r="D850" t="s">
        <v>855</v>
      </c>
      <c r="E850">
        <v>537</v>
      </c>
      <c r="F850" s="2">
        <v>4.0000000000000002E-4</v>
      </c>
      <c r="G850" s="26">
        <f t="shared" si="12"/>
        <v>8.5138260492160986E-3</v>
      </c>
    </row>
    <row r="851" spans="1:7" x14ac:dyDescent="0.2">
      <c r="A851">
        <v>817</v>
      </c>
      <c r="B851">
        <v>23015</v>
      </c>
      <c r="C851" t="s">
        <v>913</v>
      </c>
      <c r="D851" t="s">
        <v>848</v>
      </c>
      <c r="E851">
        <v>533</v>
      </c>
      <c r="F851" s="2">
        <v>4.0000000000000002E-4</v>
      </c>
      <c r="G851" s="26">
        <f t="shared" si="12"/>
        <v>8.4504083505254745E-3</v>
      </c>
    </row>
    <row r="852" spans="1:7" x14ac:dyDescent="0.2">
      <c r="A852">
        <v>818</v>
      </c>
      <c r="B852">
        <v>45600</v>
      </c>
      <c r="C852" t="s">
        <v>914</v>
      </c>
      <c r="D852" t="s">
        <v>861</v>
      </c>
      <c r="E852">
        <v>526</v>
      </c>
      <c r="F852" s="2">
        <v>2.9999999999999997E-4</v>
      </c>
      <c r="G852" s="26">
        <f t="shared" si="12"/>
        <v>8.3394273778168854E-3</v>
      </c>
    </row>
    <row r="853" spans="1:7" x14ac:dyDescent="0.2">
      <c r="A853">
        <v>819</v>
      </c>
      <c r="B853">
        <v>17190</v>
      </c>
      <c r="C853" t="s">
        <v>915</v>
      </c>
      <c r="D853" t="s">
        <v>857</v>
      </c>
      <c r="E853">
        <v>522</v>
      </c>
      <c r="F853" s="2">
        <v>2.9999999999999997E-4</v>
      </c>
      <c r="G853" s="26">
        <f t="shared" si="12"/>
        <v>8.276009679126263E-3</v>
      </c>
    </row>
    <row r="854" spans="1:7" x14ac:dyDescent="0.2">
      <c r="A854">
        <v>820</v>
      </c>
      <c r="B854">
        <v>51026</v>
      </c>
      <c r="C854" t="s">
        <v>916</v>
      </c>
      <c r="D854" t="s">
        <v>855</v>
      </c>
      <c r="E854">
        <v>522</v>
      </c>
      <c r="F854" s="2">
        <v>2.9999999999999997E-4</v>
      </c>
      <c r="G854" s="26">
        <f t="shared" si="12"/>
        <v>8.276009679126263E-3</v>
      </c>
    </row>
    <row r="855" spans="1:7" x14ac:dyDescent="0.2">
      <c r="A855">
        <v>821</v>
      </c>
      <c r="B855">
        <v>25190</v>
      </c>
      <c r="C855" t="s">
        <v>917</v>
      </c>
      <c r="D855" t="s">
        <v>882</v>
      </c>
      <c r="E855">
        <v>509</v>
      </c>
      <c r="F855" s="2">
        <v>2.9999999999999997E-4</v>
      </c>
      <c r="G855" s="26">
        <f t="shared" si="12"/>
        <v>8.0699021583817386E-3</v>
      </c>
    </row>
    <row r="856" spans="1:7" x14ac:dyDescent="0.2">
      <c r="A856">
        <v>822</v>
      </c>
      <c r="B856">
        <v>23061</v>
      </c>
      <c r="C856" t="s">
        <v>918</v>
      </c>
      <c r="D856" t="s">
        <v>848</v>
      </c>
      <c r="E856">
        <v>509</v>
      </c>
      <c r="F856" s="2">
        <v>2.9999999999999997E-4</v>
      </c>
      <c r="G856" s="26">
        <f t="shared" si="12"/>
        <v>8.0699021583817386E-3</v>
      </c>
    </row>
    <row r="857" spans="1:7" x14ac:dyDescent="0.2">
      <c r="A857">
        <v>823</v>
      </c>
      <c r="B857">
        <v>45444</v>
      </c>
      <c r="C857" t="s">
        <v>919</v>
      </c>
      <c r="D857" t="s">
        <v>861</v>
      </c>
      <c r="E857">
        <v>506</v>
      </c>
      <c r="F857" s="2">
        <v>2.9999999999999997E-4</v>
      </c>
      <c r="G857" s="26">
        <f t="shared" si="12"/>
        <v>8.0223388843637718E-3</v>
      </c>
    </row>
    <row r="858" spans="1:7" x14ac:dyDescent="0.2">
      <c r="A858">
        <v>824</v>
      </c>
      <c r="B858">
        <v>54180</v>
      </c>
      <c r="C858" t="s">
        <v>920</v>
      </c>
      <c r="D858" t="s">
        <v>859</v>
      </c>
      <c r="E858">
        <v>488</v>
      </c>
      <c r="F858" s="2">
        <v>2.9999999999999997E-4</v>
      </c>
      <c r="G858" s="26">
        <f t="shared" si="12"/>
        <v>7.7369592402559695E-3</v>
      </c>
    </row>
    <row r="859" spans="1:7" x14ac:dyDescent="0.2">
      <c r="A859">
        <v>825</v>
      </c>
      <c r="B859">
        <v>54007</v>
      </c>
      <c r="C859" t="s">
        <v>921</v>
      </c>
      <c r="D859" t="s">
        <v>859</v>
      </c>
      <c r="E859">
        <v>482</v>
      </c>
      <c r="F859" s="2">
        <v>2.9999999999999997E-4</v>
      </c>
      <c r="G859" s="26">
        <f t="shared" si="12"/>
        <v>7.6418326922200359E-3</v>
      </c>
    </row>
    <row r="860" spans="1:7" x14ac:dyDescent="0.2">
      <c r="A860">
        <v>826</v>
      </c>
      <c r="B860">
        <v>25555</v>
      </c>
      <c r="C860" t="s">
        <v>922</v>
      </c>
      <c r="D860" t="s">
        <v>882</v>
      </c>
      <c r="E860">
        <v>471</v>
      </c>
      <c r="F860" s="2">
        <v>2.9999999999999997E-4</v>
      </c>
      <c r="G860" s="26">
        <f t="shared" si="12"/>
        <v>7.4674340208208236E-3</v>
      </c>
    </row>
    <row r="861" spans="1:7" x14ac:dyDescent="0.2">
      <c r="A861">
        <v>827</v>
      </c>
      <c r="B861">
        <v>17234</v>
      </c>
      <c r="C861" t="s">
        <v>923</v>
      </c>
      <c r="D861" t="s">
        <v>857</v>
      </c>
      <c r="E861">
        <v>461</v>
      </c>
      <c r="F861" s="2">
        <v>2.9999999999999997E-4</v>
      </c>
      <c r="G861" s="26">
        <f t="shared" si="12"/>
        <v>7.3088897740942668E-3</v>
      </c>
    </row>
    <row r="862" spans="1:7" x14ac:dyDescent="0.2">
      <c r="A862">
        <v>828</v>
      </c>
      <c r="B862">
        <v>25125</v>
      </c>
      <c r="C862" t="s">
        <v>924</v>
      </c>
      <c r="D862" t="s">
        <v>882</v>
      </c>
      <c r="E862">
        <v>427</v>
      </c>
      <c r="F862" s="2">
        <v>2.9999999999999997E-4</v>
      </c>
      <c r="G862" s="26">
        <f t="shared" si="12"/>
        <v>6.7698393352239733E-3</v>
      </c>
    </row>
    <row r="863" spans="1:7" x14ac:dyDescent="0.2">
      <c r="A863">
        <v>829</v>
      </c>
      <c r="B863">
        <v>45045</v>
      </c>
      <c r="C863" t="s">
        <v>925</v>
      </c>
      <c r="D863" t="s">
        <v>861</v>
      </c>
      <c r="E863">
        <v>392</v>
      </c>
      <c r="F863" s="2">
        <v>2.9999999999999997E-4</v>
      </c>
      <c r="G863" s="26">
        <f t="shared" si="12"/>
        <v>6.2149344716810251E-3</v>
      </c>
    </row>
    <row r="864" spans="1:7" x14ac:dyDescent="0.2">
      <c r="A864">
        <v>830</v>
      </c>
      <c r="B864">
        <v>51391</v>
      </c>
      <c r="C864" t="s">
        <v>926</v>
      </c>
      <c r="D864" t="s">
        <v>855</v>
      </c>
      <c r="E864">
        <v>381</v>
      </c>
      <c r="F864" s="2">
        <v>2.9999999999999997E-4</v>
      </c>
      <c r="G864" s="26">
        <f t="shared" si="12"/>
        <v>6.0405358002818127E-3</v>
      </c>
    </row>
    <row r="865" spans="1:7" x14ac:dyDescent="0.2">
      <c r="A865">
        <v>831</v>
      </c>
      <c r="B865">
        <v>45555</v>
      </c>
      <c r="C865" t="s">
        <v>927</v>
      </c>
      <c r="D865" t="s">
        <v>861</v>
      </c>
      <c r="E865">
        <v>373</v>
      </c>
      <c r="F865" s="2">
        <v>2.0000000000000001E-4</v>
      </c>
      <c r="G865" s="26">
        <f t="shared" si="12"/>
        <v>5.9137004029005671E-3</v>
      </c>
    </row>
    <row r="866" spans="1:7" x14ac:dyDescent="0.2">
      <c r="A866">
        <v>832</v>
      </c>
      <c r="B866">
        <v>23456</v>
      </c>
      <c r="C866" t="s">
        <v>928</v>
      </c>
      <c r="D866" t="s">
        <v>848</v>
      </c>
      <c r="E866">
        <v>369</v>
      </c>
      <c r="F866" s="2">
        <v>2.0000000000000001E-4</v>
      </c>
      <c r="G866" s="26">
        <f t="shared" si="12"/>
        <v>5.8502827042099439E-3</v>
      </c>
    </row>
    <row r="867" spans="1:7" x14ac:dyDescent="0.2">
      <c r="A867">
        <v>833</v>
      </c>
      <c r="B867">
        <v>23024</v>
      </c>
      <c r="C867" t="s">
        <v>929</v>
      </c>
      <c r="D867" t="s">
        <v>848</v>
      </c>
      <c r="E867">
        <v>365</v>
      </c>
      <c r="F867" s="2">
        <v>2.0000000000000001E-4</v>
      </c>
      <c r="G867" s="26">
        <f t="shared" si="12"/>
        <v>5.7868650055193215E-3</v>
      </c>
    </row>
    <row r="868" spans="1:7" x14ac:dyDescent="0.2">
      <c r="A868">
        <v>834</v>
      </c>
      <c r="B868">
        <v>45015</v>
      </c>
      <c r="C868" t="s">
        <v>930</v>
      </c>
      <c r="D868" t="s">
        <v>861</v>
      </c>
      <c r="E868">
        <v>364</v>
      </c>
      <c r="F868" s="2">
        <v>2.0000000000000001E-4</v>
      </c>
      <c r="G868" s="26">
        <f t="shared" ref="G868:G931" si="13">E868/$C$26</f>
        <v>5.7710105808466659E-3</v>
      </c>
    </row>
    <row r="869" spans="1:7" x14ac:dyDescent="0.2">
      <c r="A869">
        <v>835</v>
      </c>
      <c r="B869">
        <v>45789</v>
      </c>
      <c r="C869" t="s">
        <v>931</v>
      </c>
      <c r="D869" t="s">
        <v>861</v>
      </c>
      <c r="E869">
        <v>362</v>
      </c>
      <c r="F869" s="2">
        <v>2.0000000000000001E-4</v>
      </c>
      <c r="G869" s="26">
        <f t="shared" si="13"/>
        <v>5.7393017315013548E-3</v>
      </c>
    </row>
    <row r="870" spans="1:7" x14ac:dyDescent="0.2">
      <c r="A870">
        <v>836</v>
      </c>
      <c r="B870">
        <v>35333</v>
      </c>
      <c r="C870" t="s">
        <v>932</v>
      </c>
      <c r="D870" t="s">
        <v>850</v>
      </c>
      <c r="E870">
        <v>353</v>
      </c>
      <c r="F870" s="2">
        <v>2.0000000000000001E-4</v>
      </c>
      <c r="G870" s="26">
        <f t="shared" si="13"/>
        <v>5.5966119094474536E-3</v>
      </c>
    </row>
    <row r="871" spans="1:7" x14ac:dyDescent="0.2">
      <c r="A871">
        <v>837</v>
      </c>
      <c r="B871">
        <v>35777</v>
      </c>
      <c r="C871" t="s">
        <v>933</v>
      </c>
      <c r="D871" t="s">
        <v>850</v>
      </c>
      <c r="E871">
        <v>352</v>
      </c>
      <c r="F871" s="2">
        <v>2.0000000000000001E-4</v>
      </c>
      <c r="G871" s="26">
        <f t="shared" si="13"/>
        <v>5.580757484774798E-3</v>
      </c>
    </row>
    <row r="872" spans="1:7" x14ac:dyDescent="0.2">
      <c r="A872">
        <v>838</v>
      </c>
      <c r="B872">
        <v>23400</v>
      </c>
      <c r="C872" t="s">
        <v>934</v>
      </c>
      <c r="D872" t="s">
        <v>848</v>
      </c>
      <c r="E872">
        <v>343</v>
      </c>
      <c r="F872" s="2">
        <v>2.0000000000000001E-4</v>
      </c>
      <c r="G872" s="26">
        <f t="shared" si="13"/>
        <v>5.4380676627208968E-3</v>
      </c>
    </row>
    <row r="873" spans="1:7" x14ac:dyDescent="0.2">
      <c r="A873">
        <v>839</v>
      </c>
      <c r="B873">
        <v>17555</v>
      </c>
      <c r="C873" t="s">
        <v>935</v>
      </c>
      <c r="D873" t="s">
        <v>857</v>
      </c>
      <c r="E873">
        <v>338</v>
      </c>
      <c r="F873" s="2">
        <v>2.0000000000000001E-4</v>
      </c>
      <c r="G873" s="26">
        <f t="shared" si="13"/>
        <v>5.358795539357618E-3</v>
      </c>
    </row>
    <row r="874" spans="1:7" x14ac:dyDescent="0.2">
      <c r="A874">
        <v>840</v>
      </c>
      <c r="B874">
        <v>23222</v>
      </c>
      <c r="C874" t="s">
        <v>936</v>
      </c>
      <c r="D874" t="s">
        <v>848</v>
      </c>
      <c r="E874">
        <v>316</v>
      </c>
      <c r="F874" s="2">
        <v>2.0000000000000001E-4</v>
      </c>
      <c r="G874" s="26">
        <f t="shared" si="13"/>
        <v>5.0099981965591933E-3</v>
      </c>
    </row>
    <row r="875" spans="1:7" x14ac:dyDescent="0.2">
      <c r="A875">
        <v>841</v>
      </c>
      <c r="B875">
        <v>27888</v>
      </c>
      <c r="C875" t="s">
        <v>937</v>
      </c>
      <c r="D875" t="s">
        <v>853</v>
      </c>
      <c r="E875">
        <v>310</v>
      </c>
      <c r="F875" s="2">
        <v>2.0000000000000001E-4</v>
      </c>
      <c r="G875" s="26">
        <f t="shared" si="13"/>
        <v>4.9148716485232597E-3</v>
      </c>
    </row>
    <row r="876" spans="1:7" x14ac:dyDescent="0.2">
      <c r="A876">
        <v>842</v>
      </c>
      <c r="B876">
        <v>17888</v>
      </c>
      <c r="C876" t="s">
        <v>938</v>
      </c>
      <c r="D876" t="s">
        <v>857</v>
      </c>
      <c r="E876">
        <v>305</v>
      </c>
      <c r="F876" s="2">
        <v>2.0000000000000001E-4</v>
      </c>
      <c r="G876" s="26">
        <f t="shared" si="13"/>
        <v>4.8355995251599809E-3</v>
      </c>
    </row>
    <row r="877" spans="1:7" x14ac:dyDescent="0.2">
      <c r="A877">
        <v>843</v>
      </c>
      <c r="B877">
        <v>27277</v>
      </c>
      <c r="C877" t="s">
        <v>939</v>
      </c>
      <c r="D877" t="s">
        <v>853</v>
      </c>
      <c r="E877">
        <v>304</v>
      </c>
      <c r="F877" s="2">
        <v>2.0000000000000001E-4</v>
      </c>
      <c r="G877" s="26">
        <f t="shared" si="13"/>
        <v>4.8197451004873253E-3</v>
      </c>
    </row>
    <row r="878" spans="1:7" x14ac:dyDescent="0.2">
      <c r="A878">
        <v>844</v>
      </c>
      <c r="B878">
        <v>51111</v>
      </c>
      <c r="C878" t="s">
        <v>940</v>
      </c>
      <c r="D878" t="s">
        <v>855</v>
      </c>
      <c r="E878">
        <v>293</v>
      </c>
      <c r="F878" s="2">
        <v>2.0000000000000001E-4</v>
      </c>
      <c r="G878" s="26">
        <f t="shared" si="13"/>
        <v>4.645346429088113E-3</v>
      </c>
    </row>
    <row r="879" spans="1:7" x14ac:dyDescent="0.2">
      <c r="A879">
        <v>845</v>
      </c>
      <c r="B879">
        <v>23122</v>
      </c>
      <c r="C879" t="s">
        <v>941</v>
      </c>
      <c r="D879" t="s">
        <v>848</v>
      </c>
      <c r="E879">
        <v>288</v>
      </c>
      <c r="F879" s="2">
        <v>2.0000000000000001E-4</v>
      </c>
      <c r="G879" s="26">
        <f t="shared" si="13"/>
        <v>4.5660743057248342E-3</v>
      </c>
    </row>
    <row r="880" spans="1:7" x14ac:dyDescent="0.2">
      <c r="A880">
        <v>846</v>
      </c>
      <c r="B880">
        <v>45456</v>
      </c>
      <c r="C880" t="s">
        <v>942</v>
      </c>
      <c r="D880" t="s">
        <v>861</v>
      </c>
      <c r="E880">
        <v>287</v>
      </c>
      <c r="F880" s="2">
        <v>2.0000000000000001E-4</v>
      </c>
      <c r="G880" s="26">
        <f t="shared" si="13"/>
        <v>4.5502198810521786E-3</v>
      </c>
    </row>
    <row r="881" spans="1:7" x14ac:dyDescent="0.2">
      <c r="A881">
        <v>847</v>
      </c>
      <c r="B881">
        <v>54333</v>
      </c>
      <c r="C881" t="s">
        <v>943</v>
      </c>
      <c r="D881" t="s">
        <v>859</v>
      </c>
      <c r="E881">
        <v>279</v>
      </c>
      <c r="F881" s="2">
        <v>2.0000000000000001E-4</v>
      </c>
      <c r="G881" s="26">
        <f t="shared" si="13"/>
        <v>4.4233844836709339E-3</v>
      </c>
    </row>
    <row r="882" spans="1:7" x14ac:dyDescent="0.2">
      <c r="A882">
        <v>848</v>
      </c>
      <c r="B882">
        <v>45190</v>
      </c>
      <c r="C882" t="s">
        <v>944</v>
      </c>
      <c r="D882" t="s">
        <v>861</v>
      </c>
      <c r="E882">
        <v>275</v>
      </c>
      <c r="F882" s="2">
        <v>2.0000000000000001E-4</v>
      </c>
      <c r="G882" s="26">
        <f t="shared" si="13"/>
        <v>4.3599667849803106E-3</v>
      </c>
    </row>
    <row r="883" spans="1:7" x14ac:dyDescent="0.2">
      <c r="A883">
        <v>849</v>
      </c>
      <c r="B883">
        <v>25001</v>
      </c>
      <c r="C883" t="s">
        <v>945</v>
      </c>
      <c r="D883" t="s">
        <v>882</v>
      </c>
      <c r="E883">
        <v>273</v>
      </c>
      <c r="F883" s="2">
        <v>2.0000000000000001E-4</v>
      </c>
      <c r="G883" s="26">
        <f t="shared" si="13"/>
        <v>4.3282579356349994E-3</v>
      </c>
    </row>
    <row r="884" spans="1:7" x14ac:dyDescent="0.2">
      <c r="A884">
        <v>850</v>
      </c>
      <c r="B884">
        <v>23623</v>
      </c>
      <c r="C884" t="s">
        <v>946</v>
      </c>
      <c r="D884" t="s">
        <v>848</v>
      </c>
      <c r="E884">
        <v>272</v>
      </c>
      <c r="F884" s="2">
        <v>2.0000000000000001E-4</v>
      </c>
      <c r="G884" s="26">
        <f t="shared" si="13"/>
        <v>4.3124035109623439E-3</v>
      </c>
    </row>
    <row r="885" spans="1:7" x14ac:dyDescent="0.2">
      <c r="A885">
        <v>851</v>
      </c>
      <c r="B885">
        <v>54051</v>
      </c>
      <c r="C885" t="s">
        <v>947</v>
      </c>
      <c r="D885" t="s">
        <v>859</v>
      </c>
      <c r="E885">
        <v>271</v>
      </c>
      <c r="F885" s="2">
        <v>2.0000000000000001E-4</v>
      </c>
      <c r="G885" s="26">
        <f t="shared" si="13"/>
        <v>4.2965490862896883E-3</v>
      </c>
    </row>
    <row r="886" spans="1:7" x14ac:dyDescent="0.2">
      <c r="A886">
        <v>852</v>
      </c>
      <c r="B886">
        <v>45233</v>
      </c>
      <c r="C886" t="s">
        <v>948</v>
      </c>
      <c r="D886" t="s">
        <v>861</v>
      </c>
      <c r="E886">
        <v>242</v>
      </c>
      <c r="F886" s="2">
        <v>2.0000000000000001E-4</v>
      </c>
      <c r="G886" s="26">
        <f t="shared" si="13"/>
        <v>3.8367707707826736E-3</v>
      </c>
    </row>
    <row r="887" spans="1:7" x14ac:dyDescent="0.2">
      <c r="A887">
        <v>853</v>
      </c>
      <c r="B887">
        <v>45888</v>
      </c>
      <c r="C887" t="s">
        <v>949</v>
      </c>
      <c r="D887" t="s">
        <v>861</v>
      </c>
      <c r="E887">
        <v>241</v>
      </c>
      <c r="F887" s="2">
        <v>2.0000000000000001E-4</v>
      </c>
      <c r="G887" s="26">
        <f t="shared" si="13"/>
        <v>3.820916346110018E-3</v>
      </c>
    </row>
    <row r="888" spans="1:7" x14ac:dyDescent="0.2">
      <c r="A888">
        <v>854</v>
      </c>
      <c r="B888">
        <v>17111</v>
      </c>
      <c r="C888" t="s">
        <v>950</v>
      </c>
      <c r="D888" t="s">
        <v>857</v>
      </c>
      <c r="E888">
        <v>240</v>
      </c>
      <c r="F888" s="2">
        <v>2.0000000000000001E-4</v>
      </c>
      <c r="G888" s="26">
        <f t="shared" si="13"/>
        <v>3.8050619214373619E-3</v>
      </c>
    </row>
    <row r="889" spans="1:7" x14ac:dyDescent="0.2">
      <c r="A889">
        <v>855</v>
      </c>
      <c r="B889">
        <v>25200</v>
      </c>
      <c r="C889" t="s">
        <v>951</v>
      </c>
      <c r="D889" t="s">
        <v>882</v>
      </c>
      <c r="E889">
        <v>237</v>
      </c>
      <c r="F889" s="2">
        <v>2.0000000000000001E-4</v>
      </c>
      <c r="G889" s="26">
        <f t="shared" si="13"/>
        <v>3.7574986474193952E-3</v>
      </c>
    </row>
    <row r="890" spans="1:7" x14ac:dyDescent="0.2">
      <c r="A890">
        <v>856</v>
      </c>
      <c r="B890">
        <v>51002</v>
      </c>
      <c r="C890" t="s">
        <v>952</v>
      </c>
      <c r="D890" t="s">
        <v>855</v>
      </c>
      <c r="E890">
        <v>234</v>
      </c>
      <c r="F890" s="2">
        <v>2.0000000000000001E-4</v>
      </c>
      <c r="G890" s="26">
        <f t="shared" si="13"/>
        <v>3.709935373401428E-3</v>
      </c>
    </row>
    <row r="891" spans="1:7" x14ac:dyDescent="0.2">
      <c r="A891">
        <v>857</v>
      </c>
      <c r="B891">
        <v>35444</v>
      </c>
      <c r="C891" t="s">
        <v>953</v>
      </c>
      <c r="D891" t="s">
        <v>850</v>
      </c>
      <c r="E891">
        <v>233</v>
      </c>
      <c r="F891" s="2">
        <v>2.0000000000000001E-4</v>
      </c>
      <c r="G891" s="26">
        <f t="shared" si="13"/>
        <v>3.6940809487287724E-3</v>
      </c>
    </row>
    <row r="892" spans="1:7" x14ac:dyDescent="0.2">
      <c r="A892">
        <v>858</v>
      </c>
      <c r="B892">
        <v>51222</v>
      </c>
      <c r="C892" t="s">
        <v>954</v>
      </c>
      <c r="D892" t="s">
        <v>855</v>
      </c>
      <c r="E892">
        <v>232</v>
      </c>
      <c r="F892" s="2">
        <v>2.0000000000000001E-4</v>
      </c>
      <c r="G892" s="26">
        <f t="shared" si="13"/>
        <v>3.6782265240561168E-3</v>
      </c>
    </row>
    <row r="893" spans="1:7" x14ac:dyDescent="0.2">
      <c r="A893">
        <v>859</v>
      </c>
      <c r="B893">
        <v>51106</v>
      </c>
      <c r="C893" t="s">
        <v>955</v>
      </c>
      <c r="D893" t="s">
        <v>855</v>
      </c>
      <c r="E893">
        <v>223</v>
      </c>
      <c r="F893" s="2">
        <v>1E-4</v>
      </c>
      <c r="G893" s="26">
        <f t="shared" si="13"/>
        <v>3.5355367020022156E-3</v>
      </c>
    </row>
    <row r="894" spans="1:7" x14ac:dyDescent="0.2">
      <c r="A894">
        <v>860</v>
      </c>
      <c r="B894">
        <v>17217</v>
      </c>
      <c r="C894" t="s">
        <v>956</v>
      </c>
      <c r="D894" t="s">
        <v>857</v>
      </c>
      <c r="E894">
        <v>222</v>
      </c>
      <c r="F894" s="2">
        <v>1E-4</v>
      </c>
      <c r="G894" s="26">
        <f t="shared" si="13"/>
        <v>3.51968227732956E-3</v>
      </c>
    </row>
    <row r="895" spans="1:7" x14ac:dyDescent="0.2">
      <c r="A895">
        <v>861</v>
      </c>
      <c r="B895">
        <v>27001</v>
      </c>
      <c r="C895" t="s">
        <v>957</v>
      </c>
      <c r="D895" t="s">
        <v>853</v>
      </c>
      <c r="E895">
        <v>221</v>
      </c>
      <c r="F895" s="2">
        <v>1E-4</v>
      </c>
      <c r="G895" s="26">
        <f t="shared" si="13"/>
        <v>3.5038278526569044E-3</v>
      </c>
    </row>
    <row r="896" spans="1:7" x14ac:dyDescent="0.2">
      <c r="A896">
        <v>862</v>
      </c>
      <c r="B896">
        <v>54777</v>
      </c>
      <c r="C896" t="s">
        <v>958</v>
      </c>
      <c r="D896" t="s">
        <v>859</v>
      </c>
      <c r="E896">
        <v>218</v>
      </c>
      <c r="F896" s="2">
        <v>1E-4</v>
      </c>
      <c r="G896" s="26">
        <f t="shared" si="13"/>
        <v>3.4562645786389372E-3</v>
      </c>
    </row>
    <row r="897" spans="1:7" x14ac:dyDescent="0.2">
      <c r="A897">
        <v>863</v>
      </c>
      <c r="B897">
        <v>54156</v>
      </c>
      <c r="C897" t="s">
        <v>959</v>
      </c>
      <c r="D897" t="s">
        <v>859</v>
      </c>
      <c r="E897">
        <v>204</v>
      </c>
      <c r="F897" s="2">
        <v>1E-4</v>
      </c>
      <c r="G897" s="26">
        <f t="shared" si="13"/>
        <v>3.2343026332217577E-3</v>
      </c>
    </row>
    <row r="898" spans="1:7" x14ac:dyDescent="0.2">
      <c r="A898">
        <v>864</v>
      </c>
      <c r="B898">
        <v>54929</v>
      </c>
      <c r="C898" t="s">
        <v>960</v>
      </c>
      <c r="D898" t="s">
        <v>859</v>
      </c>
      <c r="E898">
        <v>199</v>
      </c>
      <c r="F898" s="2">
        <v>1E-4</v>
      </c>
      <c r="G898" s="26">
        <f t="shared" si="13"/>
        <v>3.1550305098584793E-3</v>
      </c>
    </row>
    <row r="899" spans="1:7" x14ac:dyDescent="0.2">
      <c r="A899">
        <v>865</v>
      </c>
      <c r="B899">
        <v>54420</v>
      </c>
      <c r="C899" t="s">
        <v>961</v>
      </c>
      <c r="D899" t="s">
        <v>859</v>
      </c>
      <c r="E899">
        <v>190</v>
      </c>
      <c r="F899" s="2">
        <v>1E-4</v>
      </c>
      <c r="G899" s="26">
        <f t="shared" si="13"/>
        <v>3.0123406878045786E-3</v>
      </c>
    </row>
    <row r="900" spans="1:7" x14ac:dyDescent="0.2">
      <c r="A900">
        <v>866</v>
      </c>
      <c r="B900">
        <v>45777</v>
      </c>
      <c r="C900" t="s">
        <v>962</v>
      </c>
      <c r="D900" t="s">
        <v>861</v>
      </c>
      <c r="E900">
        <v>189</v>
      </c>
      <c r="F900" s="2">
        <v>1E-4</v>
      </c>
      <c r="G900" s="26">
        <f t="shared" si="13"/>
        <v>2.9964862631319225E-3</v>
      </c>
    </row>
    <row r="901" spans="1:7" x14ac:dyDescent="0.2">
      <c r="A901">
        <v>867</v>
      </c>
      <c r="B901">
        <v>25777</v>
      </c>
      <c r="C901" t="s">
        <v>963</v>
      </c>
      <c r="D901" t="s">
        <v>882</v>
      </c>
      <c r="E901">
        <v>186</v>
      </c>
      <c r="F901" s="2">
        <v>1E-4</v>
      </c>
      <c r="G901" s="26">
        <f t="shared" si="13"/>
        <v>2.9489229891139558E-3</v>
      </c>
    </row>
    <row r="902" spans="1:7" x14ac:dyDescent="0.2">
      <c r="A902">
        <v>868</v>
      </c>
      <c r="B902">
        <v>25100</v>
      </c>
      <c r="C902" t="s">
        <v>964</v>
      </c>
      <c r="D902" t="s">
        <v>882</v>
      </c>
      <c r="E902">
        <v>186</v>
      </c>
      <c r="F902" s="2">
        <v>1E-4</v>
      </c>
      <c r="G902" s="26">
        <f t="shared" si="13"/>
        <v>2.9489229891139558E-3</v>
      </c>
    </row>
    <row r="903" spans="1:7" x14ac:dyDescent="0.2">
      <c r="A903">
        <v>869</v>
      </c>
      <c r="B903">
        <v>16161</v>
      </c>
      <c r="C903" t="s">
        <v>965</v>
      </c>
      <c r="D903" t="s">
        <v>966</v>
      </c>
      <c r="E903">
        <v>184</v>
      </c>
      <c r="F903" s="2">
        <v>1E-4</v>
      </c>
      <c r="G903" s="26">
        <f t="shared" si="13"/>
        <v>2.9172141397686441E-3</v>
      </c>
    </row>
    <row r="904" spans="1:7" x14ac:dyDescent="0.2">
      <c r="A904">
        <v>870</v>
      </c>
      <c r="B904">
        <v>25025</v>
      </c>
      <c r="C904" t="s">
        <v>967</v>
      </c>
      <c r="D904" t="s">
        <v>882</v>
      </c>
      <c r="E904">
        <v>179</v>
      </c>
      <c r="F904" s="2">
        <v>1E-4</v>
      </c>
      <c r="G904" s="26">
        <f t="shared" si="13"/>
        <v>2.8379420164053658E-3</v>
      </c>
    </row>
    <row r="905" spans="1:7" x14ac:dyDescent="0.2">
      <c r="A905">
        <v>871</v>
      </c>
      <c r="B905">
        <v>35199</v>
      </c>
      <c r="C905" t="s">
        <v>968</v>
      </c>
      <c r="D905" t="s">
        <v>850</v>
      </c>
      <c r="E905">
        <v>178</v>
      </c>
      <c r="F905" s="2">
        <v>1E-4</v>
      </c>
      <c r="G905" s="26">
        <f t="shared" si="13"/>
        <v>2.8220875917327102E-3</v>
      </c>
    </row>
    <row r="906" spans="1:7" x14ac:dyDescent="0.2">
      <c r="A906">
        <v>872</v>
      </c>
      <c r="B906">
        <v>45007</v>
      </c>
      <c r="C906" t="s">
        <v>969</v>
      </c>
      <c r="D906" t="s">
        <v>861</v>
      </c>
      <c r="E906">
        <v>178</v>
      </c>
      <c r="F906" s="2">
        <v>1E-4</v>
      </c>
      <c r="G906" s="26">
        <f t="shared" si="13"/>
        <v>2.8220875917327102E-3</v>
      </c>
    </row>
    <row r="907" spans="1:7" x14ac:dyDescent="0.2">
      <c r="A907">
        <v>873</v>
      </c>
      <c r="B907">
        <v>35124</v>
      </c>
      <c r="C907" t="s">
        <v>970</v>
      </c>
      <c r="D907" t="s">
        <v>850</v>
      </c>
      <c r="E907">
        <v>174</v>
      </c>
      <c r="F907" s="2">
        <v>1E-4</v>
      </c>
      <c r="G907" s="26">
        <f t="shared" si="13"/>
        <v>2.7586698930420874E-3</v>
      </c>
    </row>
    <row r="908" spans="1:7" x14ac:dyDescent="0.2">
      <c r="A908">
        <v>874</v>
      </c>
      <c r="B908">
        <v>54190</v>
      </c>
      <c r="C908" t="s">
        <v>971</v>
      </c>
      <c r="D908" t="s">
        <v>859</v>
      </c>
      <c r="E908">
        <v>153</v>
      </c>
      <c r="F908" s="2">
        <v>1E-4</v>
      </c>
      <c r="G908" s="26">
        <f t="shared" si="13"/>
        <v>2.4257269749163183E-3</v>
      </c>
    </row>
    <row r="909" spans="1:7" x14ac:dyDescent="0.2">
      <c r="A909">
        <v>875</v>
      </c>
      <c r="B909">
        <v>45333</v>
      </c>
      <c r="C909" t="s">
        <v>972</v>
      </c>
      <c r="D909" t="s">
        <v>861</v>
      </c>
      <c r="E909">
        <v>148</v>
      </c>
      <c r="F909" s="2">
        <v>1E-4</v>
      </c>
      <c r="G909" s="26">
        <f t="shared" si="13"/>
        <v>2.3464548515530399E-3</v>
      </c>
    </row>
    <row r="910" spans="1:7" x14ac:dyDescent="0.2">
      <c r="A910">
        <v>876</v>
      </c>
      <c r="B910">
        <v>23465</v>
      </c>
      <c r="C910" t="s">
        <v>973</v>
      </c>
      <c r="D910" t="s">
        <v>848</v>
      </c>
      <c r="E910">
        <v>146</v>
      </c>
      <c r="F910" s="2">
        <v>1E-4</v>
      </c>
      <c r="G910" s="26">
        <f t="shared" si="13"/>
        <v>2.3147460022077287E-3</v>
      </c>
    </row>
    <row r="911" spans="1:7" x14ac:dyDescent="0.2">
      <c r="A911">
        <v>877</v>
      </c>
      <c r="B911">
        <v>54540</v>
      </c>
      <c r="C911" t="s">
        <v>974</v>
      </c>
      <c r="D911" t="s">
        <v>859</v>
      </c>
      <c r="E911">
        <v>139</v>
      </c>
      <c r="F911" s="2">
        <v>1E-4</v>
      </c>
      <c r="G911" s="26">
        <f t="shared" si="13"/>
        <v>2.2037650294991387E-3</v>
      </c>
    </row>
    <row r="912" spans="1:7" x14ac:dyDescent="0.2">
      <c r="A912">
        <v>878</v>
      </c>
      <c r="B912">
        <v>45222</v>
      </c>
      <c r="C912" t="s">
        <v>975</v>
      </c>
      <c r="D912" t="s">
        <v>861</v>
      </c>
      <c r="E912">
        <v>137</v>
      </c>
      <c r="F912" s="2">
        <v>1E-4</v>
      </c>
      <c r="G912" s="26">
        <f t="shared" si="13"/>
        <v>2.1720561801538275E-3</v>
      </c>
    </row>
    <row r="913" spans="1:7" x14ac:dyDescent="0.2">
      <c r="A913">
        <v>879</v>
      </c>
      <c r="B913">
        <v>27789</v>
      </c>
      <c r="C913" t="s">
        <v>976</v>
      </c>
      <c r="D913" t="s">
        <v>853</v>
      </c>
      <c r="E913">
        <v>121</v>
      </c>
      <c r="F913" s="2">
        <v>1E-4</v>
      </c>
      <c r="G913" s="26">
        <f t="shared" si="13"/>
        <v>1.9183853853913368E-3</v>
      </c>
    </row>
    <row r="914" spans="1:7" x14ac:dyDescent="0.2">
      <c r="A914">
        <v>880</v>
      </c>
      <c r="B914">
        <v>35999</v>
      </c>
      <c r="C914" t="s">
        <v>977</v>
      </c>
      <c r="D914" t="s">
        <v>850</v>
      </c>
      <c r="E914">
        <v>117</v>
      </c>
      <c r="F914" s="2">
        <v>1E-4</v>
      </c>
      <c r="G914" s="26">
        <f t="shared" si="13"/>
        <v>1.854967686700714E-3</v>
      </c>
    </row>
    <row r="915" spans="1:7" x14ac:dyDescent="0.2">
      <c r="A915">
        <v>881</v>
      </c>
      <c r="B915">
        <v>17135</v>
      </c>
      <c r="C915" t="s">
        <v>978</v>
      </c>
      <c r="D915" t="s">
        <v>857</v>
      </c>
      <c r="E915">
        <v>112</v>
      </c>
      <c r="F915" s="2">
        <v>1E-4</v>
      </c>
      <c r="G915" s="26">
        <f t="shared" si="13"/>
        <v>1.7756955633374356E-3</v>
      </c>
    </row>
    <row r="916" spans="1:7" x14ac:dyDescent="0.2">
      <c r="A916">
        <v>882</v>
      </c>
      <c r="B916">
        <v>45001</v>
      </c>
      <c r="C916" t="s">
        <v>979</v>
      </c>
      <c r="D916" t="s">
        <v>861</v>
      </c>
      <c r="E916">
        <v>111</v>
      </c>
      <c r="F916" s="2">
        <v>1E-4</v>
      </c>
      <c r="G916" s="26">
        <f t="shared" si="13"/>
        <v>1.75984113866478E-3</v>
      </c>
    </row>
    <row r="917" spans="1:7" x14ac:dyDescent="0.2">
      <c r="A917">
        <v>883</v>
      </c>
      <c r="B917">
        <v>35351</v>
      </c>
      <c r="C917" t="s">
        <v>980</v>
      </c>
      <c r="D917" t="s">
        <v>850</v>
      </c>
      <c r="E917">
        <v>111</v>
      </c>
      <c r="F917" s="2">
        <v>1E-4</v>
      </c>
      <c r="G917" s="26">
        <f t="shared" si="13"/>
        <v>1.75984113866478E-3</v>
      </c>
    </row>
    <row r="918" spans="1:7" x14ac:dyDescent="0.2">
      <c r="A918">
        <v>884</v>
      </c>
      <c r="B918">
        <v>51515</v>
      </c>
      <c r="C918" t="s">
        <v>981</v>
      </c>
      <c r="D918" t="s">
        <v>855</v>
      </c>
      <c r="E918">
        <v>111</v>
      </c>
      <c r="F918" s="2">
        <v>1E-4</v>
      </c>
      <c r="G918" s="26">
        <f t="shared" si="13"/>
        <v>1.75984113866478E-3</v>
      </c>
    </row>
    <row r="919" spans="1:7" x14ac:dyDescent="0.2">
      <c r="A919">
        <v>885</v>
      </c>
      <c r="B919">
        <v>17180</v>
      </c>
      <c r="C919" t="s">
        <v>982</v>
      </c>
      <c r="D919" t="s">
        <v>857</v>
      </c>
      <c r="E919">
        <v>110</v>
      </c>
      <c r="F919" s="2">
        <v>1E-4</v>
      </c>
      <c r="G919" s="26">
        <f t="shared" si="13"/>
        <v>1.7439867139921242E-3</v>
      </c>
    </row>
    <row r="920" spans="1:7" x14ac:dyDescent="0.2">
      <c r="A920">
        <v>886</v>
      </c>
      <c r="B920">
        <v>25252</v>
      </c>
      <c r="C920" t="s">
        <v>983</v>
      </c>
      <c r="D920" t="s">
        <v>882</v>
      </c>
      <c r="E920">
        <v>110</v>
      </c>
      <c r="F920" s="2">
        <v>1E-4</v>
      </c>
      <c r="G920" s="26">
        <f t="shared" si="13"/>
        <v>1.7439867139921242E-3</v>
      </c>
    </row>
    <row r="921" spans="1:7" x14ac:dyDescent="0.2">
      <c r="A921">
        <v>887</v>
      </c>
      <c r="B921">
        <v>51251</v>
      </c>
      <c r="C921" t="s">
        <v>984</v>
      </c>
      <c r="D921" t="s">
        <v>855</v>
      </c>
      <c r="E921">
        <v>108</v>
      </c>
      <c r="F921" s="2">
        <v>1E-4</v>
      </c>
      <c r="G921" s="26">
        <f t="shared" si="13"/>
        <v>1.712277864646813E-3</v>
      </c>
    </row>
    <row r="922" spans="1:7" x14ac:dyDescent="0.2">
      <c r="A922">
        <v>888</v>
      </c>
      <c r="B922">
        <v>23345</v>
      </c>
      <c r="C922" t="s">
        <v>985</v>
      </c>
      <c r="D922" t="s">
        <v>848</v>
      </c>
      <c r="E922">
        <v>106</v>
      </c>
      <c r="F922" s="2">
        <v>1E-4</v>
      </c>
      <c r="G922" s="26">
        <f t="shared" si="13"/>
        <v>1.6805690153015016E-3</v>
      </c>
    </row>
    <row r="923" spans="1:7" x14ac:dyDescent="0.2">
      <c r="A923">
        <v>889</v>
      </c>
      <c r="B923">
        <v>45352</v>
      </c>
      <c r="C923" t="s">
        <v>986</v>
      </c>
      <c r="D923" t="s">
        <v>861</v>
      </c>
      <c r="E923">
        <v>103</v>
      </c>
      <c r="F923" s="2">
        <v>1E-4</v>
      </c>
      <c r="G923" s="26">
        <f t="shared" si="13"/>
        <v>1.6330057412835346E-3</v>
      </c>
    </row>
    <row r="924" spans="1:7" x14ac:dyDescent="0.2">
      <c r="A924">
        <v>890</v>
      </c>
      <c r="B924">
        <v>17010</v>
      </c>
      <c r="C924" t="s">
        <v>987</v>
      </c>
      <c r="D924" t="s">
        <v>857</v>
      </c>
      <c r="E924">
        <v>98</v>
      </c>
      <c r="F924" s="2">
        <v>1E-4</v>
      </c>
      <c r="G924" s="26">
        <f t="shared" si="13"/>
        <v>1.5537336179202563E-3</v>
      </c>
    </row>
    <row r="925" spans="1:7" x14ac:dyDescent="0.2">
      <c r="A925">
        <v>891</v>
      </c>
      <c r="B925">
        <v>35135</v>
      </c>
      <c r="C925" t="s">
        <v>988</v>
      </c>
      <c r="D925" t="s">
        <v>850</v>
      </c>
      <c r="E925">
        <v>97</v>
      </c>
      <c r="F925" s="2">
        <v>1E-4</v>
      </c>
      <c r="G925" s="26">
        <f t="shared" si="13"/>
        <v>1.5378791932476005E-3</v>
      </c>
    </row>
    <row r="926" spans="1:7" x14ac:dyDescent="0.2">
      <c r="A926">
        <v>892</v>
      </c>
      <c r="B926">
        <v>35322</v>
      </c>
      <c r="C926" t="s">
        <v>989</v>
      </c>
      <c r="D926" t="s">
        <v>850</v>
      </c>
      <c r="E926">
        <v>96</v>
      </c>
      <c r="F926" s="2">
        <v>1E-4</v>
      </c>
      <c r="G926" s="26">
        <f t="shared" si="13"/>
        <v>1.5220247685749449E-3</v>
      </c>
    </row>
    <row r="927" spans="1:7" x14ac:dyDescent="0.2">
      <c r="A927">
        <v>893</v>
      </c>
      <c r="B927">
        <v>51140</v>
      </c>
      <c r="C927" t="s">
        <v>990</v>
      </c>
      <c r="D927" t="s">
        <v>855</v>
      </c>
      <c r="E927">
        <v>94</v>
      </c>
      <c r="F927" s="2">
        <v>1E-4</v>
      </c>
      <c r="G927" s="26">
        <f t="shared" si="13"/>
        <v>1.4903159192296335E-3</v>
      </c>
    </row>
    <row r="928" spans="1:7" x14ac:dyDescent="0.2">
      <c r="A928">
        <v>894</v>
      </c>
      <c r="B928">
        <v>54789</v>
      </c>
      <c r="C928" t="s">
        <v>991</v>
      </c>
      <c r="D928" t="s">
        <v>859</v>
      </c>
      <c r="E928">
        <v>89</v>
      </c>
      <c r="F928" s="2">
        <v>1E-4</v>
      </c>
      <c r="G928" s="26">
        <f t="shared" si="13"/>
        <v>1.4110437958663551E-3</v>
      </c>
    </row>
    <row r="929" spans="1:7" x14ac:dyDescent="0.2">
      <c r="A929">
        <v>895</v>
      </c>
      <c r="B929">
        <v>23321</v>
      </c>
      <c r="C929" t="s">
        <v>992</v>
      </c>
      <c r="D929" t="s">
        <v>848</v>
      </c>
      <c r="E929">
        <v>80</v>
      </c>
      <c r="F929" s="2">
        <v>1E-4</v>
      </c>
      <c r="G929" s="26">
        <f t="shared" si="13"/>
        <v>1.2683539738124541E-3</v>
      </c>
    </row>
    <row r="930" spans="1:7" x14ac:dyDescent="0.2">
      <c r="A930">
        <v>896</v>
      </c>
      <c r="B930">
        <v>25825</v>
      </c>
      <c r="C930" t="s">
        <v>993</v>
      </c>
      <c r="D930" t="s">
        <v>882</v>
      </c>
      <c r="E930">
        <v>80</v>
      </c>
      <c r="F930" s="2">
        <v>1E-4</v>
      </c>
      <c r="G930" s="26">
        <f t="shared" si="13"/>
        <v>1.2683539738124541E-3</v>
      </c>
    </row>
    <row r="931" spans="1:7" x14ac:dyDescent="0.2">
      <c r="A931">
        <v>897</v>
      </c>
      <c r="B931">
        <v>54054</v>
      </c>
      <c r="C931" t="s">
        <v>994</v>
      </c>
      <c r="D931" t="s">
        <v>859</v>
      </c>
      <c r="E931">
        <v>62</v>
      </c>
      <c r="F931" s="2">
        <v>1E-4</v>
      </c>
      <c r="G931" s="26">
        <f t="shared" si="13"/>
        <v>9.8297432970465199E-4</v>
      </c>
    </row>
    <row r="932" spans="1:7" x14ac:dyDescent="0.2">
      <c r="A932">
        <v>898</v>
      </c>
      <c r="B932">
        <v>51115</v>
      </c>
      <c r="C932" t="s">
        <v>995</v>
      </c>
      <c r="D932" t="s">
        <v>855</v>
      </c>
      <c r="E932">
        <v>60</v>
      </c>
      <c r="F932" s="2">
        <v>1E-4</v>
      </c>
      <c r="G932" s="26">
        <f t="shared" ref="G932:G980" si="14">E932/$C$26</f>
        <v>9.5126548035934049E-4</v>
      </c>
    </row>
    <row r="933" spans="1:7" x14ac:dyDescent="0.2">
      <c r="A933">
        <v>899</v>
      </c>
      <c r="B933">
        <v>51512</v>
      </c>
      <c r="C933" t="s">
        <v>996</v>
      </c>
      <c r="D933" t="s">
        <v>855</v>
      </c>
      <c r="E933">
        <v>58</v>
      </c>
      <c r="F933" s="2">
        <v>1E-4</v>
      </c>
      <c r="G933" s="26">
        <f t="shared" si="14"/>
        <v>9.195566310140292E-4</v>
      </c>
    </row>
    <row r="934" spans="1:7" x14ac:dyDescent="0.2">
      <c r="A934">
        <v>900</v>
      </c>
      <c r="B934">
        <v>54987</v>
      </c>
      <c r="C934" t="s">
        <v>997</v>
      </c>
      <c r="D934" t="s">
        <v>859</v>
      </c>
      <c r="E934">
        <v>56</v>
      </c>
      <c r="F934" s="2">
        <v>1E-4</v>
      </c>
      <c r="G934" s="26">
        <f t="shared" si="14"/>
        <v>8.878477816687178E-4</v>
      </c>
    </row>
    <row r="935" spans="1:7" x14ac:dyDescent="0.2">
      <c r="A935">
        <v>901</v>
      </c>
      <c r="B935">
        <v>25525</v>
      </c>
      <c r="C935" t="s">
        <v>998</v>
      </c>
      <c r="D935" t="s">
        <v>882</v>
      </c>
      <c r="E935">
        <v>53</v>
      </c>
      <c r="F935" s="2">
        <v>1E-4</v>
      </c>
      <c r="G935" s="26">
        <f t="shared" si="14"/>
        <v>8.4028450765075082E-4</v>
      </c>
    </row>
    <row r="936" spans="1:7" x14ac:dyDescent="0.2">
      <c r="A936">
        <v>902</v>
      </c>
      <c r="B936">
        <v>54357</v>
      </c>
      <c r="C936" t="s">
        <v>999</v>
      </c>
      <c r="D936" t="s">
        <v>859</v>
      </c>
      <c r="E936">
        <v>52</v>
      </c>
      <c r="F936" s="2">
        <v>1E-4</v>
      </c>
      <c r="G936" s="26">
        <f t="shared" si="14"/>
        <v>8.2443008297809512E-4</v>
      </c>
    </row>
    <row r="937" spans="1:7" x14ac:dyDescent="0.2">
      <c r="A937">
        <v>903</v>
      </c>
      <c r="B937">
        <v>25013</v>
      </c>
      <c r="C937" t="s">
        <v>1000</v>
      </c>
      <c r="D937" t="s">
        <v>882</v>
      </c>
      <c r="E937">
        <v>51</v>
      </c>
      <c r="F937" s="2">
        <v>1E-4</v>
      </c>
      <c r="G937" s="26">
        <f t="shared" si="14"/>
        <v>8.0857565830543942E-4</v>
      </c>
    </row>
    <row r="938" spans="1:7" x14ac:dyDescent="0.2">
      <c r="A938">
        <v>904</v>
      </c>
      <c r="B938">
        <v>35666</v>
      </c>
      <c r="C938" t="s">
        <v>1001</v>
      </c>
      <c r="D938" t="s">
        <v>850</v>
      </c>
      <c r="E938">
        <v>50</v>
      </c>
      <c r="F938" s="2">
        <v>1E-4</v>
      </c>
      <c r="G938" s="26">
        <f t="shared" si="14"/>
        <v>7.9272123363278383E-4</v>
      </c>
    </row>
    <row r="939" spans="1:7" x14ac:dyDescent="0.2">
      <c r="A939">
        <v>905</v>
      </c>
      <c r="B939">
        <v>35288</v>
      </c>
      <c r="C939" t="s">
        <v>1002</v>
      </c>
      <c r="D939" t="s">
        <v>850</v>
      </c>
      <c r="E939">
        <v>43</v>
      </c>
      <c r="F939" s="2">
        <v>1E-4</v>
      </c>
      <c r="G939" s="26">
        <f t="shared" si="14"/>
        <v>6.8174026092419405E-4</v>
      </c>
    </row>
    <row r="940" spans="1:7" x14ac:dyDescent="0.2">
      <c r="A940">
        <v>906</v>
      </c>
      <c r="B940">
        <v>17992</v>
      </c>
      <c r="C940" t="s">
        <v>1003</v>
      </c>
      <c r="D940" t="s">
        <v>857</v>
      </c>
      <c r="E940">
        <v>42</v>
      </c>
      <c r="F940" s="2">
        <v>1E-4</v>
      </c>
      <c r="G940" s="26">
        <f t="shared" si="14"/>
        <v>6.6588583625153835E-4</v>
      </c>
    </row>
    <row r="941" spans="1:7" x14ac:dyDescent="0.2">
      <c r="A941">
        <v>907</v>
      </c>
      <c r="B941">
        <v>23111</v>
      </c>
      <c r="C941" t="s">
        <v>1004</v>
      </c>
      <c r="D941" t="s">
        <v>848</v>
      </c>
      <c r="E941">
        <v>33</v>
      </c>
      <c r="F941" s="2">
        <v>1E-4</v>
      </c>
      <c r="G941" s="26">
        <f t="shared" si="14"/>
        <v>5.2319601419763728E-4</v>
      </c>
    </row>
    <row r="942" spans="1:7" x14ac:dyDescent="0.2">
      <c r="A942">
        <v>908</v>
      </c>
      <c r="B942">
        <v>45221</v>
      </c>
      <c r="C942" t="s">
        <v>1005</v>
      </c>
      <c r="D942" t="s">
        <v>861</v>
      </c>
      <c r="E942">
        <v>22</v>
      </c>
      <c r="F942" s="2">
        <v>1E-4</v>
      </c>
      <c r="G942" s="26">
        <f t="shared" si="14"/>
        <v>3.4879734279842487E-4</v>
      </c>
    </row>
    <row r="943" spans="1:7" x14ac:dyDescent="0.2">
      <c r="A943">
        <v>909</v>
      </c>
      <c r="B943">
        <v>51312</v>
      </c>
      <c r="C943" t="s">
        <v>1006</v>
      </c>
      <c r="D943" t="s">
        <v>855</v>
      </c>
      <c r="E943">
        <v>22</v>
      </c>
      <c r="F943" s="2">
        <v>1E-4</v>
      </c>
      <c r="G943" s="26">
        <f t="shared" si="14"/>
        <v>3.4879734279842487E-4</v>
      </c>
    </row>
    <row r="944" spans="1:7" x14ac:dyDescent="0.2">
      <c r="A944">
        <v>910</v>
      </c>
      <c r="B944">
        <v>35389</v>
      </c>
      <c r="C944" t="s">
        <v>1007</v>
      </c>
      <c r="D944" t="s">
        <v>850</v>
      </c>
      <c r="E944">
        <v>22</v>
      </c>
      <c r="F944" s="2">
        <v>1E-4</v>
      </c>
      <c r="G944" s="26">
        <f t="shared" si="14"/>
        <v>3.4879734279842487E-4</v>
      </c>
    </row>
    <row r="945" spans="1:7" x14ac:dyDescent="0.2">
      <c r="A945">
        <v>911</v>
      </c>
      <c r="B945">
        <v>35020</v>
      </c>
      <c r="C945" t="s">
        <v>1008</v>
      </c>
      <c r="D945" t="s">
        <v>850</v>
      </c>
      <c r="E945">
        <v>19</v>
      </c>
      <c r="F945" s="2">
        <v>1E-4</v>
      </c>
      <c r="G945" s="26">
        <f t="shared" si="14"/>
        <v>3.0123406878045783E-4</v>
      </c>
    </row>
    <row r="946" spans="1:7" x14ac:dyDescent="0.2">
      <c r="A946">
        <v>912</v>
      </c>
      <c r="B946">
        <v>35678</v>
      </c>
      <c r="C946" t="s">
        <v>1009</v>
      </c>
      <c r="D946" t="s">
        <v>850</v>
      </c>
      <c r="E946">
        <v>17</v>
      </c>
      <c r="F946" s="2">
        <v>1E-4</v>
      </c>
      <c r="G946" s="26">
        <f t="shared" si="14"/>
        <v>2.6952521943514649E-4</v>
      </c>
    </row>
    <row r="947" spans="1:7" x14ac:dyDescent="0.2">
      <c r="A947">
        <v>913</v>
      </c>
      <c r="B947">
        <v>54113</v>
      </c>
      <c r="C947" t="s">
        <v>1010</v>
      </c>
      <c r="D947" t="s">
        <v>859</v>
      </c>
      <c r="E947">
        <v>17</v>
      </c>
      <c r="F947" s="2">
        <v>1E-4</v>
      </c>
      <c r="G947" s="26">
        <f t="shared" si="14"/>
        <v>2.6952521943514649E-4</v>
      </c>
    </row>
    <row r="948" spans="1:7" x14ac:dyDescent="0.2">
      <c r="A948">
        <v>914</v>
      </c>
      <c r="B948">
        <v>51024</v>
      </c>
      <c r="C948" t="s">
        <v>1011</v>
      </c>
      <c r="D948" t="s">
        <v>855</v>
      </c>
      <c r="E948">
        <v>15</v>
      </c>
      <c r="F948" s="2">
        <v>1E-4</v>
      </c>
      <c r="G948" s="26">
        <f t="shared" si="14"/>
        <v>2.3781637008983512E-4</v>
      </c>
    </row>
    <row r="949" spans="1:7" x14ac:dyDescent="0.2">
      <c r="A949">
        <v>915</v>
      </c>
      <c r="B949">
        <v>23230</v>
      </c>
      <c r="C949" t="s">
        <v>1012</v>
      </c>
      <c r="D949" t="s">
        <v>848</v>
      </c>
      <c r="E949">
        <v>8</v>
      </c>
      <c r="F949" s="2">
        <v>1E-4</v>
      </c>
      <c r="G949" s="26">
        <f t="shared" si="14"/>
        <v>1.268353973812454E-4</v>
      </c>
    </row>
    <row r="950" spans="1:7" x14ac:dyDescent="0.2">
      <c r="A950">
        <v>916</v>
      </c>
      <c r="B950">
        <v>23223</v>
      </c>
      <c r="C950" t="s">
        <v>1013</v>
      </c>
      <c r="D950" t="s">
        <v>848</v>
      </c>
      <c r="E950">
        <v>7</v>
      </c>
      <c r="F950" s="2">
        <v>1E-4</v>
      </c>
      <c r="G950" s="26">
        <f t="shared" si="14"/>
        <v>1.1098097270858973E-4</v>
      </c>
    </row>
    <row r="951" spans="1:7" x14ac:dyDescent="0.2">
      <c r="A951">
        <v>917</v>
      </c>
      <c r="B951">
        <v>35998</v>
      </c>
      <c r="C951" t="s">
        <v>1014</v>
      </c>
      <c r="D951" t="s">
        <v>850</v>
      </c>
      <c r="E951">
        <v>5</v>
      </c>
      <c r="F951" s="2">
        <v>1E-4</v>
      </c>
      <c r="G951" s="26">
        <f t="shared" si="14"/>
        <v>7.9272123363278383E-5</v>
      </c>
    </row>
    <row r="952" spans="1:7" x14ac:dyDescent="0.2">
      <c r="A952">
        <v>918</v>
      </c>
      <c r="B952">
        <v>35979</v>
      </c>
      <c r="C952" t="s">
        <v>1015</v>
      </c>
      <c r="D952" t="s">
        <v>850</v>
      </c>
      <c r="E952">
        <v>2</v>
      </c>
      <c r="F952" s="2">
        <v>1E-4</v>
      </c>
      <c r="G952" s="26">
        <f t="shared" si="14"/>
        <v>3.1708849345311349E-5</v>
      </c>
    </row>
    <row r="953" spans="1:7" x14ac:dyDescent="0.2">
      <c r="A953" t="s">
        <v>1016</v>
      </c>
      <c r="B953">
        <v>45208</v>
      </c>
      <c r="C953" t="s">
        <v>1017</v>
      </c>
      <c r="D953" t="s">
        <v>861</v>
      </c>
      <c r="E953">
        <v>0</v>
      </c>
      <c r="F953" s="2">
        <v>0</v>
      </c>
      <c r="G953" s="26">
        <f t="shared" si="14"/>
        <v>0</v>
      </c>
    </row>
    <row r="954" spans="1:7" x14ac:dyDescent="0.2">
      <c r="A954" t="s">
        <v>1018</v>
      </c>
      <c r="B954">
        <v>17017</v>
      </c>
      <c r="C954" t="s">
        <v>1019</v>
      </c>
      <c r="D954" t="s">
        <v>857</v>
      </c>
      <c r="E954">
        <v>0</v>
      </c>
      <c r="F954" s="2">
        <v>0</v>
      </c>
      <c r="G954" s="26">
        <f t="shared" si="14"/>
        <v>0</v>
      </c>
    </row>
    <row r="955" spans="1:7" x14ac:dyDescent="0.2">
      <c r="A955" t="s">
        <v>1020</v>
      </c>
      <c r="B955">
        <v>14154</v>
      </c>
      <c r="C955" t="s">
        <v>1021</v>
      </c>
      <c r="D955" t="s">
        <v>76</v>
      </c>
      <c r="E955">
        <v>0</v>
      </c>
      <c r="F955" s="2">
        <v>0</v>
      </c>
      <c r="G955" s="26">
        <f t="shared" si="14"/>
        <v>0</v>
      </c>
    </row>
    <row r="956" spans="1:7" x14ac:dyDescent="0.2">
      <c r="A956" t="s">
        <v>1022</v>
      </c>
      <c r="B956">
        <v>29429</v>
      </c>
      <c r="C956" t="s">
        <v>1023</v>
      </c>
      <c r="D956" t="s">
        <v>1024</v>
      </c>
      <c r="E956">
        <v>0</v>
      </c>
      <c r="F956" s="2">
        <v>0</v>
      </c>
      <c r="G956" s="26">
        <f t="shared" si="14"/>
        <v>0</v>
      </c>
    </row>
    <row r="957" spans="1:7" x14ac:dyDescent="0.2">
      <c r="A957" t="s">
        <v>1025</v>
      </c>
      <c r="B957">
        <v>45133</v>
      </c>
      <c r="C957" t="s">
        <v>1026</v>
      </c>
      <c r="D957" t="s">
        <v>861</v>
      </c>
      <c r="E957">
        <v>0</v>
      </c>
      <c r="F957" s="2">
        <v>0</v>
      </c>
      <c r="G957" s="26">
        <f t="shared" si="14"/>
        <v>0</v>
      </c>
    </row>
    <row r="958" spans="1:7" x14ac:dyDescent="0.2">
      <c r="A958" t="s">
        <v>1027</v>
      </c>
      <c r="B958">
        <v>17777</v>
      </c>
      <c r="C958" t="s">
        <v>1028</v>
      </c>
      <c r="D958" t="s">
        <v>857</v>
      </c>
      <c r="E958">
        <v>0</v>
      </c>
      <c r="F958" s="2">
        <v>0</v>
      </c>
      <c r="G958" s="26">
        <f t="shared" si="14"/>
        <v>0</v>
      </c>
    </row>
    <row r="959" spans="1:7" x14ac:dyDescent="0.2">
      <c r="A959" t="s">
        <v>1029</v>
      </c>
      <c r="B959">
        <v>15800</v>
      </c>
      <c r="C959" t="s">
        <v>1030</v>
      </c>
      <c r="D959" t="s">
        <v>52</v>
      </c>
      <c r="E959">
        <v>0</v>
      </c>
      <c r="F959" s="2">
        <v>0</v>
      </c>
      <c r="G959" s="26">
        <f t="shared" si="14"/>
        <v>0</v>
      </c>
    </row>
    <row r="960" spans="1:7" x14ac:dyDescent="0.2">
      <c r="A960" t="s">
        <v>1031</v>
      </c>
      <c r="B960">
        <v>14777</v>
      </c>
      <c r="C960" t="s">
        <v>1032</v>
      </c>
      <c r="D960" t="s">
        <v>76</v>
      </c>
      <c r="E960">
        <v>0</v>
      </c>
      <c r="F960" s="2">
        <v>0</v>
      </c>
      <c r="G960" s="26">
        <f t="shared" si="14"/>
        <v>0</v>
      </c>
    </row>
    <row r="961" spans="1:7" x14ac:dyDescent="0.2">
      <c r="A961" t="s">
        <v>1033</v>
      </c>
      <c r="B961">
        <v>29029</v>
      </c>
      <c r="C961" t="s">
        <v>1034</v>
      </c>
      <c r="D961" t="s">
        <v>1024</v>
      </c>
      <c r="E961">
        <v>0</v>
      </c>
      <c r="F961" s="2">
        <v>0</v>
      </c>
      <c r="G961" s="26">
        <f t="shared" si="14"/>
        <v>0</v>
      </c>
    </row>
    <row r="962" spans="1:7" x14ac:dyDescent="0.2">
      <c r="A962" t="s">
        <v>1035</v>
      </c>
      <c r="B962">
        <v>10011</v>
      </c>
      <c r="C962" t="s">
        <v>1036</v>
      </c>
      <c r="D962" t="s">
        <v>43</v>
      </c>
      <c r="E962">
        <v>0</v>
      </c>
      <c r="F962" s="2">
        <v>0</v>
      </c>
      <c r="G962" s="26">
        <f t="shared" si="14"/>
        <v>0</v>
      </c>
    </row>
    <row r="963" spans="1:7" x14ac:dyDescent="0.2">
      <c r="A963" t="s">
        <v>1037</v>
      </c>
      <c r="B963">
        <v>22140</v>
      </c>
      <c r="C963" t="s">
        <v>1038</v>
      </c>
      <c r="D963" t="s">
        <v>63</v>
      </c>
      <c r="E963">
        <v>0</v>
      </c>
      <c r="F963" s="2">
        <v>0</v>
      </c>
      <c r="G963" s="26">
        <f t="shared" si="14"/>
        <v>0</v>
      </c>
    </row>
    <row r="964" spans="1:7" x14ac:dyDescent="0.2">
      <c r="A964" t="s">
        <v>1039</v>
      </c>
      <c r="B964">
        <v>20222</v>
      </c>
      <c r="C964" t="s">
        <v>1040</v>
      </c>
      <c r="D964" t="s">
        <v>79</v>
      </c>
      <c r="E964">
        <v>0</v>
      </c>
      <c r="F964" s="2">
        <v>0</v>
      </c>
      <c r="G964" s="26">
        <f t="shared" si="14"/>
        <v>0</v>
      </c>
    </row>
    <row r="965" spans="1:7" x14ac:dyDescent="0.2">
      <c r="A965" t="s">
        <v>1041</v>
      </c>
      <c r="B965">
        <v>28066</v>
      </c>
      <c r="C965" t="s">
        <v>1042</v>
      </c>
      <c r="D965" t="s">
        <v>639</v>
      </c>
      <c r="E965">
        <v>0</v>
      </c>
      <c r="F965" s="2">
        <v>0</v>
      </c>
      <c r="G965" s="26">
        <f t="shared" si="14"/>
        <v>0</v>
      </c>
    </row>
    <row r="966" spans="1:7" x14ac:dyDescent="0.2">
      <c r="A966" t="s">
        <v>1043</v>
      </c>
      <c r="B966">
        <v>20011</v>
      </c>
      <c r="C966" t="s">
        <v>1044</v>
      </c>
      <c r="D966" t="s">
        <v>79</v>
      </c>
      <c r="E966">
        <v>0</v>
      </c>
      <c r="F966" s="2">
        <v>0</v>
      </c>
      <c r="G966" s="26">
        <f t="shared" si="14"/>
        <v>0</v>
      </c>
    </row>
    <row r="967" spans="1:7" x14ac:dyDescent="0.2">
      <c r="A967" t="s">
        <v>1045</v>
      </c>
      <c r="B967">
        <v>20900</v>
      </c>
      <c r="C967" t="s">
        <v>1046</v>
      </c>
      <c r="D967" t="s">
        <v>79</v>
      </c>
      <c r="E967">
        <v>0</v>
      </c>
      <c r="F967" s="2">
        <v>0</v>
      </c>
      <c r="G967" s="26">
        <f t="shared" si="14"/>
        <v>0</v>
      </c>
    </row>
    <row r="968" spans="1:7" x14ac:dyDescent="0.2">
      <c r="A968" t="s">
        <v>1047</v>
      </c>
      <c r="B968">
        <v>13018</v>
      </c>
      <c r="C968" t="s">
        <v>1048</v>
      </c>
      <c r="D968" t="s">
        <v>57</v>
      </c>
      <c r="E968">
        <v>0</v>
      </c>
      <c r="F968" s="2">
        <v>0</v>
      </c>
      <c r="G968" s="26">
        <f t="shared" si="14"/>
        <v>0</v>
      </c>
    </row>
    <row r="969" spans="1:7" x14ac:dyDescent="0.2">
      <c r="A969" t="s">
        <v>1049</v>
      </c>
      <c r="B969">
        <v>15444</v>
      </c>
      <c r="C969" t="s">
        <v>1050</v>
      </c>
      <c r="D969" t="s">
        <v>52</v>
      </c>
      <c r="E969">
        <v>0</v>
      </c>
      <c r="F969" s="2">
        <v>0</v>
      </c>
      <c r="G969" s="26">
        <f t="shared" si="14"/>
        <v>0</v>
      </c>
    </row>
    <row r="970" spans="1:7" x14ac:dyDescent="0.2">
      <c r="A970" t="s">
        <v>1051</v>
      </c>
      <c r="B970">
        <v>77911</v>
      </c>
      <c r="C970" t="s">
        <v>1052</v>
      </c>
      <c r="D970" t="s">
        <v>140</v>
      </c>
      <c r="E970">
        <v>0</v>
      </c>
      <c r="F970" s="2">
        <v>0</v>
      </c>
      <c r="G970" s="26">
        <f t="shared" si="14"/>
        <v>0</v>
      </c>
    </row>
    <row r="971" spans="1:7" x14ac:dyDescent="0.2">
      <c r="A971" t="s">
        <v>1053</v>
      </c>
      <c r="B971">
        <v>54002</v>
      </c>
      <c r="C971" t="s">
        <v>1054</v>
      </c>
      <c r="D971" t="s">
        <v>859</v>
      </c>
      <c r="E971">
        <v>0</v>
      </c>
      <c r="F971" s="2">
        <v>0</v>
      </c>
      <c r="G971" s="26">
        <f t="shared" si="14"/>
        <v>0</v>
      </c>
    </row>
    <row r="972" spans="1:7" x14ac:dyDescent="0.2">
      <c r="A972" t="s">
        <v>1055</v>
      </c>
      <c r="B972">
        <v>54456</v>
      </c>
      <c r="C972" t="s">
        <v>1056</v>
      </c>
      <c r="D972" t="s">
        <v>859</v>
      </c>
      <c r="E972">
        <v>0</v>
      </c>
      <c r="F972" s="2">
        <v>0</v>
      </c>
      <c r="G972" s="26">
        <f t="shared" si="14"/>
        <v>0</v>
      </c>
    </row>
    <row r="973" spans="1:7" x14ac:dyDescent="0.2">
      <c r="A973" t="s">
        <v>1057</v>
      </c>
      <c r="B973">
        <v>29129</v>
      </c>
      <c r="C973" t="s">
        <v>1058</v>
      </c>
      <c r="D973" t="s">
        <v>1024</v>
      </c>
      <c r="E973">
        <v>0</v>
      </c>
      <c r="F973" s="2">
        <v>0</v>
      </c>
      <c r="G973" s="26">
        <f t="shared" si="14"/>
        <v>0</v>
      </c>
    </row>
    <row r="974" spans="1:7" x14ac:dyDescent="0.2">
      <c r="A974" t="s">
        <v>1059</v>
      </c>
      <c r="B974">
        <v>29229</v>
      </c>
      <c r="C974" t="s">
        <v>1060</v>
      </c>
      <c r="D974" t="s">
        <v>1024</v>
      </c>
      <c r="E974">
        <v>0</v>
      </c>
      <c r="F974" s="2">
        <v>0</v>
      </c>
      <c r="G974" s="26">
        <f t="shared" si="14"/>
        <v>0</v>
      </c>
    </row>
    <row r="975" spans="1:7" x14ac:dyDescent="0.2">
      <c r="A975" t="s">
        <v>1061</v>
      </c>
      <c r="B975">
        <v>44444</v>
      </c>
      <c r="C975" t="s">
        <v>1062</v>
      </c>
      <c r="D975" t="s">
        <v>99</v>
      </c>
      <c r="E975">
        <v>0</v>
      </c>
      <c r="F975" s="2">
        <v>0</v>
      </c>
      <c r="G975" s="26">
        <f t="shared" si="14"/>
        <v>0</v>
      </c>
    </row>
    <row r="976" spans="1:7" x14ac:dyDescent="0.2">
      <c r="A976" t="s">
        <v>1063</v>
      </c>
      <c r="B976">
        <v>17123</v>
      </c>
      <c r="C976" t="s">
        <v>1064</v>
      </c>
      <c r="D976" t="s">
        <v>857</v>
      </c>
      <c r="E976">
        <v>0</v>
      </c>
      <c r="F976" s="2">
        <v>0</v>
      </c>
      <c r="G976" s="26">
        <f t="shared" si="14"/>
        <v>0</v>
      </c>
    </row>
    <row r="977" spans="1:7" x14ac:dyDescent="0.2">
      <c r="A977" t="s">
        <v>1065</v>
      </c>
      <c r="B977">
        <v>54033</v>
      </c>
      <c r="C977" t="s">
        <v>1066</v>
      </c>
      <c r="D977" t="s">
        <v>859</v>
      </c>
      <c r="E977">
        <v>0</v>
      </c>
      <c r="F977" s="2">
        <v>0</v>
      </c>
      <c r="G977" s="26">
        <f t="shared" si="14"/>
        <v>0</v>
      </c>
    </row>
    <row r="978" spans="1:7" x14ac:dyDescent="0.2">
      <c r="A978" t="s">
        <v>1067</v>
      </c>
      <c r="B978">
        <v>23423</v>
      </c>
      <c r="C978" t="s">
        <v>1068</v>
      </c>
      <c r="D978" t="s">
        <v>848</v>
      </c>
      <c r="E978">
        <v>0</v>
      </c>
      <c r="F978" s="2">
        <v>0</v>
      </c>
      <c r="G978" s="26">
        <f t="shared" si="14"/>
        <v>0</v>
      </c>
    </row>
    <row r="979" spans="1:7" x14ac:dyDescent="0.2">
      <c r="A979" t="s">
        <v>1069</v>
      </c>
      <c r="B979">
        <v>29329</v>
      </c>
      <c r="C979" t="s">
        <v>1070</v>
      </c>
      <c r="D979" t="s">
        <v>1024</v>
      </c>
      <c r="E979">
        <v>0</v>
      </c>
      <c r="F979" s="2">
        <v>0</v>
      </c>
      <c r="G979" s="26">
        <f t="shared" si="14"/>
        <v>0</v>
      </c>
    </row>
    <row r="980" spans="1:7" x14ac:dyDescent="0.2">
      <c r="A980" t="s">
        <v>1071</v>
      </c>
      <c r="B980">
        <v>35826</v>
      </c>
      <c r="C980" t="s">
        <v>1072</v>
      </c>
      <c r="D980" t="s">
        <v>850</v>
      </c>
      <c r="E980">
        <v>0</v>
      </c>
      <c r="F980" s="2">
        <v>0</v>
      </c>
      <c r="G980" s="26">
        <f t="shared" si="14"/>
        <v>0</v>
      </c>
    </row>
    <row r="985" spans="1:7" x14ac:dyDescent="0.2">
      <c r="A985" t="s">
        <v>1</v>
      </c>
    </row>
    <row r="986" spans="1:7" x14ac:dyDescent="0.2">
      <c r="A986" t="s">
        <v>1</v>
      </c>
    </row>
    <row r="987" spans="1:7" x14ac:dyDescent="0.2">
      <c r="A987" t="s">
        <v>1073</v>
      </c>
    </row>
    <row r="988" spans="1:7" x14ac:dyDescent="0.2">
      <c r="A988" t="s">
        <v>1</v>
      </c>
    </row>
    <row r="990" spans="1:7" x14ac:dyDescent="0.2">
      <c r="A990" t="s">
        <v>1</v>
      </c>
    </row>
    <row r="991" spans="1:7" x14ac:dyDescent="0.2">
      <c r="A991" t="s">
        <v>1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ECB0-E561-884A-A9C5-484ECEA5F2AA}">
  <dimension ref="A1:G49"/>
  <sheetViews>
    <sheetView workbookViewId="0">
      <selection activeCell="B10" sqref="B10"/>
    </sheetView>
  </sheetViews>
  <sheetFormatPr baseColWidth="10" defaultRowHeight="16" x14ac:dyDescent="0.2"/>
  <cols>
    <col min="1" max="1" width="62" customWidth="1"/>
    <col min="2" max="2" width="13.1640625" style="76" bestFit="1" customWidth="1"/>
    <col min="3" max="3" width="11.1640625" bestFit="1" customWidth="1"/>
  </cols>
  <sheetData>
    <row r="1" spans="1:7" s="61" customFormat="1" x14ac:dyDescent="0.2">
      <c r="A1" s="57" t="str">
        <f>TSE_DF!C1</f>
        <v>Distribuição dos Eleitores  -  Deputados Federais 2018  -  Distrito Federal</v>
      </c>
      <c r="B1" s="58" t="s">
        <v>1335</v>
      </c>
      <c r="C1" s="59" t="s">
        <v>1336</v>
      </c>
      <c r="D1" s="60" t="s">
        <v>1337</v>
      </c>
    </row>
    <row r="2" spans="1:7" x14ac:dyDescent="0.2">
      <c r="A2" s="12" t="str">
        <f>TSE_DF!C2</f>
        <v>Nenhum DF eleito acima de 80% QE</v>
      </c>
      <c r="B2" s="14">
        <f>TSE_DF!C27</f>
        <v>0</v>
      </c>
      <c r="C2" s="62">
        <f t="shared" ref="C2:C10" si="0">B2/$B$10</f>
        <v>0</v>
      </c>
      <c r="D2" s="22"/>
    </row>
    <row r="3" spans="1:7" x14ac:dyDescent="0.2">
      <c r="A3" s="12" t="str">
        <f>TSE_DF!C3</f>
        <v xml:space="preserve"> Elegeram 3 DFs eleitos: [48%; 67%] QE</v>
      </c>
      <c r="B3" s="14">
        <f>TSE_DF!C28</f>
        <v>297741</v>
      </c>
      <c r="C3" s="62">
        <f t="shared" si="0"/>
        <v>0.14306093835436748</v>
      </c>
      <c r="D3" s="22"/>
    </row>
    <row r="4" spans="1:7" x14ac:dyDescent="0.2">
      <c r="A4" s="12" t="str">
        <f>TSE_DF!C4</f>
        <v xml:space="preserve"> Elegeram 5 DFs menos votados (Maioria Bancada DF): [18%; 44%] QE</v>
      </c>
      <c r="B4" s="14">
        <f>TSE_DF!C29</f>
        <v>290159</v>
      </c>
      <c r="C4" s="62">
        <f t="shared" si="0"/>
        <v>0.1394178793379646</v>
      </c>
      <c r="D4" s="63">
        <f>SUM(C2:C4)</f>
        <v>0.28247881769233207</v>
      </c>
    </row>
    <row r="5" spans="1:7" x14ac:dyDescent="0.2">
      <c r="A5" s="12" t="str">
        <f>TSE_DF!C5</f>
        <v>Não Elegeram (154 candidatos)</v>
      </c>
      <c r="B5" s="14">
        <f>TSE_DF!C31</f>
        <v>765283</v>
      </c>
      <c r="C5" s="62">
        <f t="shared" si="0"/>
        <v>0.36770919721047962</v>
      </c>
      <c r="D5" s="22"/>
    </row>
    <row r="6" spans="1:7" x14ac:dyDescent="0.2">
      <c r="A6" s="12" t="s">
        <v>1338</v>
      </c>
      <c r="B6" s="14">
        <f>TSE_DF!C23</f>
        <v>86693</v>
      </c>
      <c r="C6" s="62">
        <f t="shared" si="0"/>
        <v>4.1654934754552383E-2</v>
      </c>
      <c r="D6" s="22"/>
    </row>
    <row r="7" spans="1:7" x14ac:dyDescent="0.2">
      <c r="A7" s="12" t="s">
        <v>24</v>
      </c>
      <c r="B7" s="14">
        <f>TSE_DF!C18</f>
        <v>122858</v>
      </c>
      <c r="C7" s="62">
        <f t="shared" si="0"/>
        <v>5.9031778506624485E-2</v>
      </c>
      <c r="D7" s="22"/>
    </row>
    <row r="8" spans="1:7" x14ac:dyDescent="0.2">
      <c r="A8" s="12" t="s">
        <v>26</v>
      </c>
      <c r="B8" s="14">
        <f>TSE_DF!C19</f>
        <v>128658</v>
      </c>
      <c r="C8" s="62">
        <f t="shared" si="0"/>
        <v>6.1818608141963022E-2</v>
      </c>
      <c r="D8" s="22"/>
    </row>
    <row r="9" spans="1:7" x14ac:dyDescent="0.2">
      <c r="A9" s="12" t="s">
        <v>1339</v>
      </c>
      <c r="B9" s="14">
        <f>TSE_DF!C15</f>
        <v>389826</v>
      </c>
      <c r="C9" s="62">
        <f t="shared" si="0"/>
        <v>0.18730666369404839</v>
      </c>
      <c r="D9" s="63">
        <f>C10-D4</f>
        <v>0.71752118230766793</v>
      </c>
    </row>
    <row r="10" spans="1:7" s="69" customFormat="1" ht="17" thickBot="1" x14ac:dyDescent="0.25">
      <c r="A10" s="64" t="s">
        <v>1340</v>
      </c>
      <c r="B10" s="65">
        <f>SUM(B2:B9)</f>
        <v>2081218</v>
      </c>
      <c r="C10" s="66">
        <f t="shared" si="0"/>
        <v>1</v>
      </c>
      <c r="D10" s="67"/>
      <c r="E10" s="68"/>
    </row>
    <row r="11" spans="1:7" s="69" customFormat="1" ht="17" thickBot="1" x14ac:dyDescent="0.25">
      <c r="A11" s="69" t="s">
        <v>1341</v>
      </c>
      <c r="B11" s="70" t="s">
        <v>1</v>
      </c>
      <c r="C11" s="69" t="s">
        <v>3</v>
      </c>
    </row>
    <row r="12" spans="1:7" x14ac:dyDescent="0.2">
      <c r="A12" s="9" t="s">
        <v>1342</v>
      </c>
      <c r="B12" s="71">
        <f>TSE_DF!C21</f>
        <v>1439876</v>
      </c>
      <c r="C12" s="72">
        <f>B12/B10</f>
        <v>0.69184294965736415</v>
      </c>
      <c r="G12" t="str">
        <f>CONCATENATE(A10,": ",B10)</f>
        <v>Total de Eleitores: 2081218</v>
      </c>
    </row>
    <row r="13" spans="1:7" x14ac:dyDescent="0.2">
      <c r="A13" s="12" t="str">
        <f>TSE_DF!B1</f>
        <v>Deputados Federais</v>
      </c>
      <c r="B13" s="73">
        <f>TSE_DF!C25</f>
        <v>8</v>
      </c>
      <c r="C13" s="22"/>
      <c r="G13" t="str">
        <f>CONCATENATE(A13,": ",B13)</f>
        <v>Deputados Federais: 8</v>
      </c>
    </row>
    <row r="14" spans="1:7" x14ac:dyDescent="0.2">
      <c r="A14" s="12" t="s">
        <v>1343</v>
      </c>
      <c r="B14" s="14">
        <f>ROUND(B12/B13,0)</f>
        <v>179985</v>
      </c>
      <c r="C14" s="22"/>
      <c r="E14" s="32">
        <f>ROUND(B14,0)</f>
        <v>179985</v>
      </c>
      <c r="G14" t="str">
        <f>CONCATENATE(A14,": ",B14)</f>
        <v>QE= Quociente Eleitoral (Votos): 179985</v>
      </c>
    </row>
    <row r="15" spans="1:7" x14ac:dyDescent="0.2">
      <c r="A15" s="12" t="s">
        <v>1344</v>
      </c>
      <c r="B15" s="14">
        <f>TSE_DF!B32</f>
        <v>162</v>
      </c>
      <c r="C15" s="22"/>
      <c r="G15" t="str">
        <f>CONCATENATE(A15,": ",B15)</f>
        <v>Candidatos: 162</v>
      </c>
    </row>
    <row r="16" spans="1:7" x14ac:dyDescent="0.2">
      <c r="A16" s="12" t="s">
        <v>1345</v>
      </c>
      <c r="B16" s="14">
        <f>B15/B13</f>
        <v>20.25</v>
      </c>
      <c r="C16" s="22"/>
      <c r="E16" s="32">
        <f>ROUND(B16,0)</f>
        <v>20</v>
      </c>
      <c r="G16" t="str">
        <f>CONCATENATE(A16,": ",E16)</f>
        <v>Candidatos por Cadeira: 20</v>
      </c>
    </row>
    <row r="17" spans="1:7" ht="17" thickBot="1" x14ac:dyDescent="0.25">
      <c r="A17" s="17" t="s">
        <v>1346</v>
      </c>
      <c r="B17" s="74"/>
      <c r="C17" s="75">
        <f>B17/B13</f>
        <v>0</v>
      </c>
      <c r="G17" t="str">
        <f t="shared" ref="G17" si="1">CONCATENATE(A17,": ",B17)</f>
        <v xml:space="preserve">Reeleitos: </v>
      </c>
    </row>
    <row r="18" spans="1:7" x14ac:dyDescent="0.2">
      <c r="G18" t="s">
        <v>1347</v>
      </c>
    </row>
    <row r="20" spans="1:7" x14ac:dyDescent="0.2">
      <c r="G20" t="str">
        <f>CONCATENATE(G12,G13,G14,G15,G16,G17,G18)</f>
        <v>Total de Eleitores: 2081218Deputados Federais: 8QE= Quociente Eleitoral (Votos): 179985Candidatos: 162Candidatos por Cadeira: 20Reeleitos: Fonte: http://divulga.tse.jus.br</v>
      </c>
    </row>
    <row r="21" spans="1:7" s="77" customFormat="1" x14ac:dyDescent="0.2">
      <c r="B21" s="78"/>
    </row>
    <row r="22" spans="1:7" x14ac:dyDescent="0.2">
      <c r="A22" t="s">
        <v>1348</v>
      </c>
      <c r="B22" s="76">
        <f>B10</f>
        <v>2081218</v>
      </c>
      <c r="C22" s="79">
        <f>B22/B10</f>
        <v>1</v>
      </c>
      <c r="G22" t="s">
        <v>1369</v>
      </c>
    </row>
    <row r="24" spans="1:7" x14ac:dyDescent="0.2">
      <c r="A24" t="s">
        <v>1349</v>
      </c>
      <c r="B24" s="76">
        <f>SUM(B2:B4)</f>
        <v>587900</v>
      </c>
    </row>
    <row r="25" spans="1:7" x14ac:dyDescent="0.2">
      <c r="A25" t="s">
        <v>1350</v>
      </c>
      <c r="B25" s="76">
        <f>B24/B13</f>
        <v>73487.5</v>
      </c>
    </row>
    <row r="26" spans="1:7" x14ac:dyDescent="0.2">
      <c r="A26" t="s">
        <v>1351</v>
      </c>
      <c r="B26" s="76">
        <f>B25*TSE_DF!B29</f>
        <v>367437.5</v>
      </c>
    </row>
    <row r="27" spans="1:7" x14ac:dyDescent="0.2">
      <c r="A27" t="s">
        <v>1352</v>
      </c>
      <c r="B27" s="76">
        <f>B26-B4</f>
        <v>77278.5</v>
      </c>
    </row>
    <row r="28" spans="1:7" x14ac:dyDescent="0.2">
      <c r="A28" t="s">
        <v>1353</v>
      </c>
      <c r="B28" s="79">
        <f>B27/B10</f>
        <v>3.7131381719742958E-2</v>
      </c>
    </row>
    <row r="29" spans="1:7" x14ac:dyDescent="0.2">
      <c r="A29" t="s">
        <v>1354</v>
      </c>
      <c r="B29" s="79">
        <f>B28/D4</f>
        <v>0.13144837557407724</v>
      </c>
      <c r="C29">
        <f>ROUND(B29*100,0)</f>
        <v>13</v>
      </c>
    </row>
    <row r="30" spans="1:7" x14ac:dyDescent="0.2">
      <c r="A30" t="s">
        <v>1355</v>
      </c>
      <c r="B30" s="76">
        <f>B25/4</f>
        <v>18371.875</v>
      </c>
    </row>
    <row r="31" spans="1:7" s="77" customFormat="1" x14ac:dyDescent="0.2">
      <c r="B31" s="78"/>
    </row>
    <row r="32" spans="1:7" x14ac:dyDescent="0.2">
      <c r="A32" t="s">
        <v>1356</v>
      </c>
      <c r="B32" s="76">
        <f>ROUND(B14/2,0)</f>
        <v>89993</v>
      </c>
    </row>
    <row r="33" spans="1:3" x14ac:dyDescent="0.2">
      <c r="A33" t="s">
        <v>1357</v>
      </c>
      <c r="B33" s="76">
        <f>B32*TSE_DF!B29</f>
        <v>449965</v>
      </c>
    </row>
    <row r="34" spans="1:3" x14ac:dyDescent="0.2">
      <c r="A34" t="s">
        <v>1352</v>
      </c>
      <c r="B34" s="76">
        <f>B33-B4</f>
        <v>159806</v>
      </c>
    </row>
    <row r="35" spans="1:3" x14ac:dyDescent="0.2">
      <c r="A35" t="s">
        <v>1353</v>
      </c>
      <c r="B35" s="79">
        <f>B34/B10</f>
        <v>7.6784844259467286E-2</v>
      </c>
    </row>
    <row r="36" spans="1:3" x14ac:dyDescent="0.2">
      <c r="A36" t="s">
        <v>1354</v>
      </c>
      <c r="B36" s="79">
        <f>B35/D4</f>
        <v>0.27182514032998806</v>
      </c>
      <c r="C36">
        <f>ROUND(B36*100,0)</f>
        <v>27</v>
      </c>
    </row>
    <row r="37" spans="1:3" x14ac:dyDescent="0.2">
      <c r="A37" t="s">
        <v>1358</v>
      </c>
      <c r="B37" s="76">
        <f>ROUND(B32/C37,0)</f>
        <v>8181</v>
      </c>
      <c r="C37">
        <v>11</v>
      </c>
    </row>
    <row r="39" spans="1:3" x14ac:dyDescent="0.2">
      <c r="A39" t="str">
        <f>CONCATENATE("Quociente Eleitoral, em ",TSE_DF!B2," para ",TSE_DF!B1,": ",B14)</f>
        <v>Quociente Eleitoral, em 2018 para Deputados Federais: 179985</v>
      </c>
    </row>
    <row r="40" spans="1:3" x14ac:dyDescent="0.2">
      <c r="A40" t="str">
        <f>CONCATENATE("Os ",TSE_DF!B29," (maioria) dos ",TSE_DF!B1,", eleitos com menos votos, tiveram bem menos que 50% do Quociente Eleitoral.")</f>
        <v>Os 5 (maioria) dos Deputados Federais, eleitos com menos votos, tiveram bem menos que 50% do Quociente Eleitoral.</v>
      </c>
    </row>
    <row r="41" spans="1:3" x14ac:dyDescent="0.2">
      <c r="A41" t="str">
        <f>CONCATENATE("Se lográssemos eleger, em ",TSE_DF!B2,",  ", TSE_DF!B29," candidatos competentes e íntegros, cada um com 50% do QE, o grau de representatividade (*) aumentaria em ",C36,"%.")</f>
        <v>Se lográssemos eleger, em 2018,  5 candidatos competentes e íntegros, cada um com 50% do QE, o grau de representatividade (*) aumentaria em 27%.</v>
      </c>
    </row>
    <row r="42" spans="1:3" x14ac:dyDescent="0.2">
      <c r="A42" t="str">
        <f>CONCATENATE("Para isto precisaríamos conseguir ",B32," votos para cada candidato, nos diversos distritos.")</f>
        <v>Para isto precisaríamos conseguir 89993 votos para cada candidato, nos diversos distritos.</v>
      </c>
    </row>
    <row r="43" spans="1:3" x14ac:dyDescent="0.2">
      <c r="A43" t="str">
        <f>CONCATENATE("Se assumirmos que cada eleitor da rede VoteNet se esforçasse para conseguir 10 votos fora da rede; para cada ",B37," eleitores protagonistas poderíamos eleger um ",TSE_DF!D1,".")</f>
        <v>Se assumirmos que cada eleitor da rede VoteNet se esforçasse para conseguir 10 votos fora da rede; para cada 8181 eleitores protagonistas poderíamos eleger um Deputado Federal.</v>
      </c>
    </row>
    <row r="45" spans="1:3" x14ac:dyDescent="0.2">
      <c r="A45" t="s">
        <v>1359</v>
      </c>
    </row>
    <row r="47" spans="1:3" x14ac:dyDescent="0.2">
      <c r="A47" t="s">
        <v>1360</v>
      </c>
      <c r="B47" s="76">
        <f>B7+B8</f>
        <v>251516</v>
      </c>
    </row>
    <row r="48" spans="1:3" x14ac:dyDescent="0.2">
      <c r="A48" t="s">
        <v>1361</v>
      </c>
      <c r="B48" s="76">
        <f>B47/B14</f>
        <v>1.3974275634080617</v>
      </c>
    </row>
    <row r="49" spans="1:2" x14ac:dyDescent="0.2">
      <c r="A49" t="s">
        <v>1362</v>
      </c>
      <c r="B49" s="76">
        <f>B47/B32</f>
        <v>2.7948395986354493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67417-AF31-BA4D-BB45-D549887F10DD}">
  <dimension ref="A1:K224"/>
  <sheetViews>
    <sheetView workbookViewId="0">
      <selection activeCell="H37" sqref="H37"/>
    </sheetView>
  </sheetViews>
  <sheetFormatPr baseColWidth="10" defaultRowHeight="16" x14ac:dyDescent="0.2"/>
  <cols>
    <col min="1" max="1" width="37" customWidth="1"/>
    <col min="2" max="2" width="18.6640625" bestFit="1" customWidth="1"/>
    <col min="3" max="3" width="62.5" bestFit="1" customWidth="1"/>
    <col min="4" max="4" width="15.1640625" customWidth="1"/>
    <col min="7" max="7" width="10.5" bestFit="1" customWidth="1"/>
    <col min="8" max="8" width="12.83203125" bestFit="1" customWidth="1"/>
    <col min="9" max="9" width="8.5" customWidth="1"/>
    <col min="10" max="10" width="9.33203125" customWidth="1"/>
    <col min="11" max="11" width="62" bestFit="1" customWidth="1"/>
  </cols>
  <sheetData>
    <row r="1" spans="1:4" x14ac:dyDescent="0.2">
      <c r="A1" t="s">
        <v>1313</v>
      </c>
      <c r="B1" s="3" t="s">
        <v>1315</v>
      </c>
      <c r="C1" s="55" t="str">
        <f>CONCATENATE("Distribuição dos Eleitores  -  ",B1," ",B2,"  -  ", B3)</f>
        <v>Distribuição dos Eleitores  -  Deputados Federais 2018  -  Distrito Federal</v>
      </c>
      <c r="D1" s="56" t="s">
        <v>1333</v>
      </c>
    </row>
    <row r="2" spans="1:4" x14ac:dyDescent="0.2">
      <c r="A2" t="s">
        <v>0</v>
      </c>
      <c r="B2" s="4">
        <v>2018</v>
      </c>
      <c r="C2" s="6" t="s">
        <v>1334</v>
      </c>
    </row>
    <row r="3" spans="1:4" ht="17" thickBot="1" x14ac:dyDescent="0.25">
      <c r="A3" t="s">
        <v>2</v>
      </c>
      <c r="B3" s="5" t="s">
        <v>1314</v>
      </c>
      <c r="C3" s="6" t="str">
        <f>K37</f>
        <v xml:space="preserve"> Elegeram 3 DFs eleitos: [48%; 67%] QE</v>
      </c>
    </row>
    <row r="4" spans="1:4" x14ac:dyDescent="0.2">
      <c r="A4" t="s">
        <v>4</v>
      </c>
      <c r="C4" s="7" t="str">
        <f>K42</f>
        <v xml:space="preserve"> Elegeram 5 DFs menos votados (Maioria Bancada DF): [18%; 44%] QE</v>
      </c>
    </row>
    <row r="5" spans="1:4" ht="17" thickBot="1" x14ac:dyDescent="0.25">
      <c r="A5" t="s">
        <v>5</v>
      </c>
      <c r="C5" s="8" t="str">
        <f>CONCATENATE("Não Elegeram (",B33," candidatos)")</f>
        <v>Não Elegeram (154 candidatos)</v>
      </c>
    </row>
    <row r="6" spans="1:4" x14ac:dyDescent="0.2">
      <c r="A6" t="s">
        <v>6</v>
      </c>
    </row>
    <row r="7" spans="1:4" x14ac:dyDescent="0.2">
      <c r="A7" t="s">
        <v>8</v>
      </c>
    </row>
    <row r="8" spans="1:4" x14ac:dyDescent="0.2">
      <c r="A8" t="s">
        <v>9</v>
      </c>
    </row>
    <row r="9" spans="1:4" x14ac:dyDescent="0.2">
      <c r="A9" t="s">
        <v>10</v>
      </c>
      <c r="B9" s="1">
        <v>6732</v>
      </c>
    </row>
    <row r="10" spans="1:4" x14ac:dyDescent="0.2">
      <c r="A10" t="s">
        <v>11</v>
      </c>
      <c r="B10" t="s">
        <v>12</v>
      </c>
    </row>
    <row r="11" spans="1:4" ht="17" thickBot="1" x14ac:dyDescent="0.25">
      <c r="A11" t="s">
        <v>13</v>
      </c>
    </row>
    <row r="12" spans="1:4" x14ac:dyDescent="0.2">
      <c r="A12" s="9" t="s">
        <v>15</v>
      </c>
      <c r="B12" s="10"/>
      <c r="C12" s="11">
        <v>2081218</v>
      </c>
      <c r="D12" s="54">
        <f>C12/$C$12</f>
        <v>1</v>
      </c>
    </row>
    <row r="13" spans="1:4" x14ac:dyDescent="0.2">
      <c r="A13" s="12" t="s">
        <v>16</v>
      </c>
      <c r="B13" s="13" t="s">
        <v>14</v>
      </c>
      <c r="C13" s="14"/>
      <c r="D13" s="22"/>
    </row>
    <row r="14" spans="1:4" x14ac:dyDescent="0.2">
      <c r="A14" s="12" t="s">
        <v>17</v>
      </c>
      <c r="B14" s="13" t="s">
        <v>18</v>
      </c>
      <c r="C14" s="14"/>
      <c r="D14" s="22"/>
    </row>
    <row r="15" spans="1:4" x14ac:dyDescent="0.2">
      <c r="A15" s="12" t="s">
        <v>19</v>
      </c>
      <c r="B15" s="13" t="s">
        <v>20</v>
      </c>
      <c r="C15" s="15">
        <v>389826</v>
      </c>
      <c r="D15" s="23">
        <f>C15/$C$12</f>
        <v>0.18730666369404839</v>
      </c>
    </row>
    <row r="16" spans="1:4" ht="17" thickBot="1" x14ac:dyDescent="0.25">
      <c r="A16" s="12" t="s">
        <v>21</v>
      </c>
      <c r="B16" s="13" t="s">
        <v>22</v>
      </c>
      <c r="C16" s="15">
        <v>1691392</v>
      </c>
      <c r="D16" s="23">
        <f>C16/$C$12</f>
        <v>0.81269333630595164</v>
      </c>
    </row>
    <row r="17" spans="1:11" x14ac:dyDescent="0.2">
      <c r="A17" s="12" t="s">
        <v>23</v>
      </c>
      <c r="B17" s="16">
        <v>1691392</v>
      </c>
      <c r="C17" s="14"/>
      <c r="D17" s="22"/>
      <c r="F17" s="9" t="s">
        <v>1321</v>
      </c>
      <c r="G17" s="27">
        <f>C21</f>
        <v>1439876</v>
      </c>
    </row>
    <row r="18" spans="1:11" x14ac:dyDescent="0.2">
      <c r="A18" s="12" t="s">
        <v>24</v>
      </c>
      <c r="B18" s="13" t="s">
        <v>1074</v>
      </c>
      <c r="C18" s="15">
        <v>122858</v>
      </c>
      <c r="D18" s="23">
        <f>C18/$C$12</f>
        <v>5.9031778506624485E-2</v>
      </c>
      <c r="F18" s="12" t="s">
        <v>1322</v>
      </c>
      <c r="G18" s="28">
        <f>C18</f>
        <v>122858</v>
      </c>
    </row>
    <row r="19" spans="1:11" x14ac:dyDescent="0.2">
      <c r="A19" s="12" t="s">
        <v>26</v>
      </c>
      <c r="B19" s="13" t="s">
        <v>1075</v>
      </c>
      <c r="C19" s="15">
        <v>128658</v>
      </c>
      <c r="D19" s="23">
        <f>C19/$C$12</f>
        <v>6.1818608141963022E-2</v>
      </c>
      <c r="F19" s="12" t="s">
        <v>1323</v>
      </c>
      <c r="G19" s="28">
        <f>C19</f>
        <v>128658</v>
      </c>
    </row>
    <row r="20" spans="1:11" x14ac:dyDescent="0.2">
      <c r="A20" s="12" t="s">
        <v>28</v>
      </c>
      <c r="B20" s="13" t="s">
        <v>14</v>
      </c>
      <c r="C20" s="14"/>
      <c r="D20" s="22"/>
      <c r="F20" s="12" t="s">
        <v>1324</v>
      </c>
      <c r="G20" s="28">
        <f>C15</f>
        <v>389826</v>
      </c>
    </row>
    <row r="21" spans="1:11" ht="17" thickBot="1" x14ac:dyDescent="0.25">
      <c r="A21" s="12" t="s">
        <v>29</v>
      </c>
      <c r="B21" s="13" t="s">
        <v>1076</v>
      </c>
      <c r="C21" s="15">
        <v>1439876</v>
      </c>
      <c r="D21" s="23">
        <f>C21/$C$12</f>
        <v>0.69184294965736415</v>
      </c>
      <c r="F21" s="17"/>
      <c r="G21" s="29">
        <f>SUM(G17:G20)</f>
        <v>2081218</v>
      </c>
      <c r="H21" t="s">
        <v>1325</v>
      </c>
      <c r="I21" s="30">
        <f>D30</f>
        <v>0.28247881769233207</v>
      </c>
      <c r="J21" s="31">
        <v>28</v>
      </c>
    </row>
    <row r="22" spans="1:11" x14ac:dyDescent="0.2">
      <c r="A22" s="12" t="s">
        <v>31</v>
      </c>
      <c r="B22" s="13" t="s">
        <v>1077</v>
      </c>
      <c r="C22" s="15">
        <v>1353183</v>
      </c>
      <c r="D22" s="23">
        <f>C22/$C$12</f>
        <v>0.65018801490281175</v>
      </c>
      <c r="J22" s="31"/>
    </row>
    <row r="23" spans="1:11" ht="17" thickBot="1" x14ac:dyDescent="0.25">
      <c r="A23" s="12" t="s">
        <v>33</v>
      </c>
      <c r="B23" s="13" t="s">
        <v>1078</v>
      </c>
      <c r="C23" s="15">
        <v>86693</v>
      </c>
      <c r="D23" s="23">
        <f>C23/$C$12</f>
        <v>4.1654934754552383E-2</v>
      </c>
      <c r="G23" s="32"/>
      <c r="H23" t="s">
        <v>1310</v>
      </c>
      <c r="I23" s="30">
        <f>D31</f>
        <v>0.36770919721047962</v>
      </c>
      <c r="J23" s="33">
        <v>37</v>
      </c>
      <c r="K23" t="s">
        <v>1326</v>
      </c>
    </row>
    <row r="24" spans="1:11" x14ac:dyDescent="0.2">
      <c r="A24" s="12" t="s">
        <v>1302</v>
      </c>
      <c r="B24" s="13" t="s">
        <v>1303</v>
      </c>
      <c r="C24" s="15">
        <f>SUM(E35:E2272)</f>
        <v>1353183</v>
      </c>
      <c r="D24" s="21">
        <f>C24-C22</f>
        <v>0</v>
      </c>
      <c r="E24" t="s">
        <v>1320</v>
      </c>
      <c r="H24" t="s">
        <v>1327</v>
      </c>
      <c r="I24" s="30">
        <f>D15</f>
        <v>0.18730666369404839</v>
      </c>
      <c r="J24" s="34">
        <v>19</v>
      </c>
      <c r="K24" s="35"/>
    </row>
    <row r="25" spans="1:11" x14ac:dyDescent="0.2">
      <c r="A25" s="12" t="s">
        <v>1304</v>
      </c>
      <c r="B25" s="13"/>
      <c r="C25" s="15">
        <v>8</v>
      </c>
      <c r="D25" s="21">
        <f>C25-B30</f>
        <v>0</v>
      </c>
      <c r="E25" t="s">
        <v>1320</v>
      </c>
      <c r="H25" t="s">
        <v>1328</v>
      </c>
      <c r="I25" s="30">
        <f>D19</f>
        <v>6.1818608141963022E-2</v>
      </c>
      <c r="J25" s="36">
        <v>6</v>
      </c>
      <c r="K25" s="22"/>
    </row>
    <row r="26" spans="1:11" ht="17" thickBot="1" x14ac:dyDescent="0.25">
      <c r="A26" s="12" t="s">
        <v>1305</v>
      </c>
      <c r="B26" s="13"/>
      <c r="C26" s="14">
        <f>C21/C25</f>
        <v>179984.5</v>
      </c>
      <c r="D26" s="22"/>
      <c r="H26" t="s">
        <v>1329</v>
      </c>
      <c r="I26" s="30">
        <f>D18</f>
        <v>5.9031778506624485E-2</v>
      </c>
      <c r="J26" s="37">
        <v>6</v>
      </c>
      <c r="K26" s="29">
        <f>SUM(J24:J26)</f>
        <v>31</v>
      </c>
    </row>
    <row r="27" spans="1:11" x14ac:dyDescent="0.2">
      <c r="A27" s="12" t="s">
        <v>1306</v>
      </c>
      <c r="B27" s="15">
        <v>0</v>
      </c>
      <c r="C27" s="15">
        <v>0</v>
      </c>
      <c r="D27" s="23">
        <f>C27/$C$12</f>
        <v>0</v>
      </c>
      <c r="H27" t="s">
        <v>1330</v>
      </c>
      <c r="I27" s="30">
        <f>D23</f>
        <v>4.1654934754552383E-2</v>
      </c>
      <c r="J27" s="38">
        <v>4</v>
      </c>
    </row>
    <row r="28" spans="1:11" x14ac:dyDescent="0.2">
      <c r="A28" s="12" t="s">
        <v>1307</v>
      </c>
      <c r="B28" s="15">
        <v>3</v>
      </c>
      <c r="C28" s="15">
        <f>H37</f>
        <v>297741</v>
      </c>
      <c r="D28" s="23">
        <f>C28/$C$12</f>
        <v>0.14306093835436748</v>
      </c>
      <c r="I28" s="30">
        <f>SUM(I23:I27)</f>
        <v>0.71752118230766793</v>
      </c>
      <c r="J28" s="31">
        <f>SUM(J23:J27)</f>
        <v>72</v>
      </c>
    </row>
    <row r="29" spans="1:11" x14ac:dyDescent="0.2">
      <c r="A29" s="12" t="s">
        <v>1308</v>
      </c>
      <c r="B29" s="15">
        <f>C25-B28-B27</f>
        <v>5</v>
      </c>
      <c r="C29" s="15">
        <f>H42</f>
        <v>290159</v>
      </c>
      <c r="D29" s="23">
        <f>C29/$C$12</f>
        <v>0.1394178793379646</v>
      </c>
      <c r="J29" s="31"/>
    </row>
    <row r="30" spans="1:11" x14ac:dyDescent="0.2">
      <c r="A30" s="12" t="s">
        <v>1309</v>
      </c>
      <c r="B30" s="14">
        <f>SUM(B27:B29)</f>
        <v>8</v>
      </c>
      <c r="C30" s="14">
        <f>SUM(C27:C29)</f>
        <v>587900</v>
      </c>
      <c r="D30" s="24">
        <f>SUM(D27:D29)</f>
        <v>0.28247881769233207</v>
      </c>
      <c r="I30" s="30">
        <f>I21+I28</f>
        <v>1</v>
      </c>
      <c r="J30" s="31">
        <f>J21+J28</f>
        <v>100</v>
      </c>
    </row>
    <row r="31" spans="1:11" x14ac:dyDescent="0.2">
      <c r="A31" s="12" t="s">
        <v>1310</v>
      </c>
      <c r="B31" s="14"/>
      <c r="C31" s="15">
        <f>C22-C30</f>
        <v>765283</v>
      </c>
      <c r="D31" s="23">
        <f>C31/$C$12</f>
        <v>0.36770919721047962</v>
      </c>
    </row>
    <row r="32" spans="1:11" x14ac:dyDescent="0.2">
      <c r="A32" s="12" t="s">
        <v>1311</v>
      </c>
      <c r="B32" s="14">
        <v>162</v>
      </c>
      <c r="C32" s="14"/>
      <c r="D32" s="22"/>
    </row>
    <row r="33" spans="1:11" ht="17" thickBot="1" x14ac:dyDescent="0.25">
      <c r="A33" s="17" t="s">
        <v>1312</v>
      </c>
      <c r="B33" s="18">
        <f>B32-C25</f>
        <v>154</v>
      </c>
      <c r="C33" s="18"/>
      <c r="D33" s="25"/>
    </row>
    <row r="34" spans="1:11" s="19" customFormat="1" x14ac:dyDescent="0.2">
      <c r="A34" s="19" t="s">
        <v>35</v>
      </c>
      <c r="B34" s="19" t="s">
        <v>36</v>
      </c>
      <c r="C34" s="19" t="s">
        <v>37</v>
      </c>
      <c r="D34" s="19" t="s">
        <v>38</v>
      </c>
      <c r="E34" s="19" t="s">
        <v>39</v>
      </c>
      <c r="F34" s="19" t="s">
        <v>40</v>
      </c>
      <c r="G34" s="19" t="s">
        <v>1316</v>
      </c>
      <c r="H34" s="19" t="s">
        <v>1317</v>
      </c>
      <c r="I34" s="19" t="s">
        <v>1318</v>
      </c>
      <c r="J34" s="20" t="s">
        <v>1319</v>
      </c>
    </row>
    <row r="35" spans="1:11" s="45" customFormat="1" x14ac:dyDescent="0.2">
      <c r="A35" s="45" t="s">
        <v>41</v>
      </c>
      <c r="B35" s="45">
        <v>2200</v>
      </c>
      <c r="C35" s="45" t="s">
        <v>1079</v>
      </c>
      <c r="D35" s="45" t="s">
        <v>1080</v>
      </c>
      <c r="E35" s="40">
        <v>121340</v>
      </c>
      <c r="F35" s="46">
        <v>8.43E-2</v>
      </c>
      <c r="G35" s="39">
        <f>E35/$C$26</f>
        <v>0.67416916456694886</v>
      </c>
    </row>
    <row r="36" spans="1:11" s="45" customFormat="1" x14ac:dyDescent="0.2">
      <c r="A36" s="45" t="s">
        <v>44</v>
      </c>
      <c r="B36" s="45">
        <v>1331</v>
      </c>
      <c r="C36" s="45" t="s">
        <v>1081</v>
      </c>
      <c r="D36" s="45" t="s">
        <v>57</v>
      </c>
      <c r="E36" s="40">
        <v>89986</v>
      </c>
      <c r="F36" s="46">
        <v>6.25E-2</v>
      </c>
      <c r="G36" s="39">
        <f t="shared" ref="G36:G99" si="0">E36/$C$26</f>
        <v>0.49996527478755115</v>
      </c>
    </row>
    <row r="37" spans="1:11" s="45" customFormat="1" x14ac:dyDescent="0.2">
      <c r="A37" s="45" t="s">
        <v>47</v>
      </c>
      <c r="B37" s="45">
        <v>4417</v>
      </c>
      <c r="C37" s="45" t="s">
        <v>1082</v>
      </c>
      <c r="D37" s="45" t="s">
        <v>99</v>
      </c>
      <c r="E37" s="40">
        <v>86415</v>
      </c>
      <c r="F37" s="46">
        <v>0.06</v>
      </c>
      <c r="G37" s="39">
        <f t="shared" si="0"/>
        <v>0.48012467740277637</v>
      </c>
      <c r="H37" s="40">
        <f>SUM(E35:E37)</f>
        <v>297741</v>
      </c>
      <c r="K37" s="53" t="s">
        <v>1331</v>
      </c>
    </row>
    <row r="38" spans="1:11" s="47" customFormat="1" x14ac:dyDescent="0.2">
      <c r="A38" s="47" t="s">
        <v>50</v>
      </c>
      <c r="B38" s="47">
        <v>1010</v>
      </c>
      <c r="C38" s="47" t="s">
        <v>1083</v>
      </c>
      <c r="D38" s="47" t="s">
        <v>1084</v>
      </c>
      <c r="E38" s="42">
        <v>79775</v>
      </c>
      <c r="F38" s="48">
        <v>5.5399999999999998E-2</v>
      </c>
      <c r="G38" s="41">
        <f t="shared" si="0"/>
        <v>0.44323261169711836</v>
      </c>
    </row>
    <row r="39" spans="1:11" s="47" customFormat="1" x14ac:dyDescent="0.2">
      <c r="A39" s="47" t="s">
        <v>53</v>
      </c>
      <c r="B39" s="47">
        <v>4343</v>
      </c>
      <c r="C39" s="47" t="s">
        <v>1085</v>
      </c>
      <c r="D39" s="47" t="s">
        <v>1086</v>
      </c>
      <c r="E39" s="42">
        <v>67598</v>
      </c>
      <c r="F39" s="48">
        <v>4.6899999999999997E-2</v>
      </c>
      <c r="G39" s="41">
        <f t="shared" si="0"/>
        <v>0.3755767857787754</v>
      </c>
    </row>
    <row r="40" spans="1:11" s="47" customFormat="1" x14ac:dyDescent="0.2">
      <c r="A40" s="47" t="s">
        <v>55</v>
      </c>
      <c r="B40" s="47">
        <v>2555</v>
      </c>
      <c r="C40" s="47" t="s">
        <v>1087</v>
      </c>
      <c r="D40" s="47" t="s">
        <v>1088</v>
      </c>
      <c r="E40" s="42">
        <v>65107</v>
      </c>
      <c r="F40" s="48">
        <v>4.5199999999999997E-2</v>
      </c>
      <c r="G40" s="41">
        <f t="shared" si="0"/>
        <v>0.36173670510516182</v>
      </c>
    </row>
    <row r="41" spans="1:11" s="47" customFormat="1" x14ac:dyDescent="0.2">
      <c r="A41" s="47" t="s">
        <v>58</v>
      </c>
      <c r="B41" s="47">
        <v>2345</v>
      </c>
      <c r="C41" s="47" t="s">
        <v>1089</v>
      </c>
      <c r="D41" s="47" t="s">
        <v>1090</v>
      </c>
      <c r="E41" s="42">
        <v>46069</v>
      </c>
      <c r="F41" s="48">
        <v>3.2000000000000001E-2</v>
      </c>
      <c r="G41" s="41">
        <f t="shared" si="0"/>
        <v>0.25596092996896957</v>
      </c>
    </row>
    <row r="42" spans="1:11" s="47" customFormat="1" x14ac:dyDescent="0.2">
      <c r="A42" s="47" t="s">
        <v>61</v>
      </c>
      <c r="B42" s="47">
        <v>1122</v>
      </c>
      <c r="C42" s="47" t="s">
        <v>1091</v>
      </c>
      <c r="D42" s="47" t="s">
        <v>1092</v>
      </c>
      <c r="E42" s="42">
        <v>31610</v>
      </c>
      <c r="F42" s="48">
        <v>2.1999999999999999E-2</v>
      </c>
      <c r="G42" s="41">
        <f t="shared" si="0"/>
        <v>0.17562623448130255</v>
      </c>
      <c r="H42" s="42">
        <f>SUM(E38:E42)</f>
        <v>290159</v>
      </c>
      <c r="K42" s="52" t="s">
        <v>1332</v>
      </c>
    </row>
    <row r="43" spans="1:11" s="49" customFormat="1" x14ac:dyDescent="0.2">
      <c r="A43" s="49">
        <v>9</v>
      </c>
      <c r="B43" s="49">
        <v>1919</v>
      </c>
      <c r="C43" s="49" t="s">
        <v>1093</v>
      </c>
      <c r="D43" s="49" t="s">
        <v>1094</v>
      </c>
      <c r="E43" s="50">
        <v>39300</v>
      </c>
      <c r="F43" s="51">
        <v>2.7300000000000001E-2</v>
      </c>
      <c r="G43" s="43">
        <f t="shared" si="0"/>
        <v>0.2183521358783673</v>
      </c>
      <c r="K43" s="49" t="s">
        <v>1365</v>
      </c>
    </row>
    <row r="44" spans="1:11" x14ac:dyDescent="0.2">
      <c r="A44">
        <v>10</v>
      </c>
      <c r="B44">
        <v>5555</v>
      </c>
      <c r="C44" t="s">
        <v>1095</v>
      </c>
      <c r="D44" t="s">
        <v>1096</v>
      </c>
      <c r="E44" s="1">
        <v>31379</v>
      </c>
      <c r="F44" s="2">
        <v>2.18E-2</v>
      </c>
      <c r="G44" s="44">
        <f t="shared" si="0"/>
        <v>0.17434279062919306</v>
      </c>
    </row>
    <row r="45" spans="1:11" x14ac:dyDescent="0.2">
      <c r="A45">
        <v>11</v>
      </c>
      <c r="B45">
        <v>2222</v>
      </c>
      <c r="C45" t="s">
        <v>1097</v>
      </c>
      <c r="D45" t="s">
        <v>1080</v>
      </c>
      <c r="E45" s="1">
        <v>28526</v>
      </c>
      <c r="F45" s="2">
        <v>1.9800000000000002E-2</v>
      </c>
      <c r="G45" s="26">
        <f t="shared" si="0"/>
        <v>0.15849142565054214</v>
      </c>
    </row>
    <row r="46" spans="1:11" x14ac:dyDescent="0.2">
      <c r="A46">
        <v>12</v>
      </c>
      <c r="B46">
        <v>1515</v>
      </c>
      <c r="C46" t="s">
        <v>1098</v>
      </c>
      <c r="D46" t="s">
        <v>1099</v>
      </c>
      <c r="E46" s="1">
        <v>27917</v>
      </c>
      <c r="F46" s="2">
        <v>1.9400000000000001E-2</v>
      </c>
      <c r="G46" s="26">
        <f t="shared" si="0"/>
        <v>0.1551078009495262</v>
      </c>
    </row>
    <row r="47" spans="1:11" x14ac:dyDescent="0.2">
      <c r="A47">
        <v>13</v>
      </c>
      <c r="B47">
        <v>7777</v>
      </c>
      <c r="C47" t="s">
        <v>1100</v>
      </c>
      <c r="D47" t="s">
        <v>1101</v>
      </c>
      <c r="E47" s="1">
        <v>24634</v>
      </c>
      <c r="F47" s="2">
        <v>1.7100000000000001E-2</v>
      </c>
      <c r="G47" s="26">
        <f t="shared" si="0"/>
        <v>0.13686734135439441</v>
      </c>
    </row>
    <row r="48" spans="1:11" x14ac:dyDescent="0.2">
      <c r="A48">
        <v>14</v>
      </c>
      <c r="B48">
        <v>4012</v>
      </c>
      <c r="C48" t="s">
        <v>1102</v>
      </c>
      <c r="D48" t="s">
        <v>1103</v>
      </c>
      <c r="E48" s="1">
        <v>24575</v>
      </c>
      <c r="F48" s="2">
        <v>1.7100000000000001E-2</v>
      </c>
      <c r="G48" s="26">
        <f t="shared" si="0"/>
        <v>0.13653953534887728</v>
      </c>
    </row>
    <row r="49" spans="1:7" x14ac:dyDescent="0.2">
      <c r="A49">
        <v>15</v>
      </c>
      <c r="B49">
        <v>1111</v>
      </c>
      <c r="C49" t="s">
        <v>1104</v>
      </c>
      <c r="D49" t="s">
        <v>1092</v>
      </c>
      <c r="E49" s="1">
        <v>20268</v>
      </c>
      <c r="F49" s="2">
        <v>1.41E-2</v>
      </c>
      <c r="G49" s="26">
        <f t="shared" si="0"/>
        <v>0.11260969694612592</v>
      </c>
    </row>
    <row r="50" spans="1:7" x14ac:dyDescent="0.2">
      <c r="A50">
        <v>16</v>
      </c>
      <c r="B50">
        <v>4040</v>
      </c>
      <c r="C50" t="s">
        <v>1105</v>
      </c>
      <c r="D50" t="s">
        <v>1103</v>
      </c>
      <c r="E50" s="1">
        <v>18504</v>
      </c>
      <c r="F50" s="2">
        <v>1.29E-2</v>
      </c>
      <c r="G50" s="26">
        <f t="shared" si="0"/>
        <v>0.10280885298456256</v>
      </c>
    </row>
    <row r="51" spans="1:7" x14ac:dyDescent="0.2">
      <c r="A51">
        <v>17</v>
      </c>
      <c r="B51">
        <v>1234</v>
      </c>
      <c r="C51" t="s">
        <v>1106</v>
      </c>
      <c r="D51" t="s">
        <v>1107</v>
      </c>
      <c r="E51" s="1">
        <v>16292</v>
      </c>
      <c r="F51" s="2">
        <v>1.1299999999999999E-2</v>
      </c>
      <c r="G51" s="26">
        <f t="shared" si="0"/>
        <v>9.0518905794665649E-2</v>
      </c>
    </row>
    <row r="52" spans="1:7" x14ac:dyDescent="0.2">
      <c r="A52">
        <v>18</v>
      </c>
      <c r="B52">
        <v>1733</v>
      </c>
      <c r="C52" t="s">
        <v>1108</v>
      </c>
      <c r="D52" t="s">
        <v>1109</v>
      </c>
      <c r="E52" s="1">
        <v>14672</v>
      </c>
      <c r="F52" s="2">
        <v>1.0200000000000001E-2</v>
      </c>
      <c r="G52" s="26">
        <f t="shared" si="0"/>
        <v>8.1518130727923799E-2</v>
      </c>
    </row>
    <row r="53" spans="1:7" x14ac:dyDescent="0.2">
      <c r="A53">
        <v>19</v>
      </c>
      <c r="B53">
        <v>1777</v>
      </c>
      <c r="C53" t="s">
        <v>1110</v>
      </c>
      <c r="D53" t="s">
        <v>1109</v>
      </c>
      <c r="E53" s="1">
        <v>14012</v>
      </c>
      <c r="F53" s="2">
        <v>9.7000000000000003E-3</v>
      </c>
      <c r="G53" s="26">
        <f t="shared" si="0"/>
        <v>7.7851148293325262E-2</v>
      </c>
    </row>
    <row r="54" spans="1:7" x14ac:dyDescent="0.2">
      <c r="A54">
        <v>20</v>
      </c>
      <c r="B54">
        <v>1236</v>
      </c>
      <c r="C54" t="s">
        <v>1111</v>
      </c>
      <c r="D54" t="s">
        <v>1107</v>
      </c>
      <c r="E54" s="1">
        <v>13198</v>
      </c>
      <c r="F54" s="2">
        <v>9.1999999999999998E-3</v>
      </c>
      <c r="G54" s="26">
        <f t="shared" si="0"/>
        <v>7.332853662398707E-2</v>
      </c>
    </row>
    <row r="55" spans="1:7" x14ac:dyDescent="0.2">
      <c r="A55">
        <v>21</v>
      </c>
      <c r="B55">
        <v>4515</v>
      </c>
      <c r="C55" t="s">
        <v>1112</v>
      </c>
      <c r="D55" t="s">
        <v>1113</v>
      </c>
      <c r="E55" s="1">
        <v>11970</v>
      </c>
      <c r="F55" s="2">
        <v>8.3000000000000001E-3</v>
      </c>
      <c r="G55" s="26">
        <f t="shared" si="0"/>
        <v>6.650572688203707E-2</v>
      </c>
    </row>
    <row r="56" spans="1:7" x14ac:dyDescent="0.2">
      <c r="A56">
        <v>22</v>
      </c>
      <c r="B56">
        <v>4477</v>
      </c>
      <c r="C56" t="s">
        <v>1114</v>
      </c>
      <c r="D56" t="s">
        <v>99</v>
      </c>
      <c r="E56" s="1">
        <v>11638</v>
      </c>
      <c r="F56" s="2">
        <v>8.0999999999999996E-3</v>
      </c>
      <c r="G56" s="26">
        <f t="shared" si="0"/>
        <v>6.4661123596754161E-2</v>
      </c>
    </row>
    <row r="57" spans="1:7" x14ac:dyDescent="0.2">
      <c r="A57">
        <v>23</v>
      </c>
      <c r="B57">
        <v>1819</v>
      </c>
      <c r="C57" t="s">
        <v>1115</v>
      </c>
      <c r="D57" t="s">
        <v>1116</v>
      </c>
      <c r="E57" s="1">
        <v>8225</v>
      </c>
      <c r="F57" s="2">
        <v>5.7000000000000002E-3</v>
      </c>
      <c r="G57" s="26">
        <f t="shared" si="0"/>
        <v>4.5698379582686285E-2</v>
      </c>
    </row>
    <row r="58" spans="1:7" x14ac:dyDescent="0.2">
      <c r="A58">
        <v>24</v>
      </c>
      <c r="B58">
        <v>1717</v>
      </c>
      <c r="C58" t="s">
        <v>1117</v>
      </c>
      <c r="D58" t="s">
        <v>1109</v>
      </c>
      <c r="E58" s="1">
        <v>6828</v>
      </c>
      <c r="F58" s="2">
        <v>4.7000000000000002E-3</v>
      </c>
      <c r="G58" s="26">
        <f t="shared" si="0"/>
        <v>3.7936600096119391E-2</v>
      </c>
    </row>
    <row r="59" spans="1:7" x14ac:dyDescent="0.2">
      <c r="A59">
        <v>25</v>
      </c>
      <c r="B59">
        <v>4444</v>
      </c>
      <c r="C59" t="s">
        <v>1118</v>
      </c>
      <c r="D59" t="s">
        <v>99</v>
      </c>
      <c r="E59" s="1">
        <v>6582</v>
      </c>
      <c r="F59" s="2">
        <v>4.5999999999999999E-3</v>
      </c>
      <c r="G59" s="26">
        <f t="shared" si="0"/>
        <v>3.6569815734132663E-2</v>
      </c>
    </row>
    <row r="60" spans="1:7" x14ac:dyDescent="0.2">
      <c r="A60">
        <v>26</v>
      </c>
      <c r="B60">
        <v>2277</v>
      </c>
      <c r="C60" t="s">
        <v>1119</v>
      </c>
      <c r="D60" t="s">
        <v>1080</v>
      </c>
      <c r="E60" s="1">
        <v>6457</v>
      </c>
      <c r="F60" s="2">
        <v>4.4999999999999997E-3</v>
      </c>
      <c r="G60" s="26">
        <f t="shared" si="0"/>
        <v>3.5875311485155666E-2</v>
      </c>
    </row>
    <row r="61" spans="1:7" x14ac:dyDescent="0.2">
      <c r="A61">
        <v>27</v>
      </c>
      <c r="B61">
        <v>1324</v>
      </c>
      <c r="C61" t="s">
        <v>1120</v>
      </c>
      <c r="D61" t="s">
        <v>57</v>
      </c>
      <c r="E61" s="1">
        <v>6020</v>
      </c>
      <c r="F61" s="2">
        <v>4.1999999999999997E-3</v>
      </c>
      <c r="G61" s="26">
        <f t="shared" si="0"/>
        <v>3.3447324630732092E-2</v>
      </c>
    </row>
    <row r="62" spans="1:7" x14ac:dyDescent="0.2">
      <c r="A62">
        <v>28</v>
      </c>
      <c r="B62">
        <v>1577</v>
      </c>
      <c r="C62" t="s">
        <v>1121</v>
      </c>
      <c r="D62" t="s">
        <v>1099</v>
      </c>
      <c r="E62" s="1">
        <v>5858</v>
      </c>
      <c r="F62" s="2">
        <v>4.1000000000000003E-3</v>
      </c>
      <c r="G62" s="26">
        <f t="shared" si="0"/>
        <v>3.2547247124057904E-2</v>
      </c>
    </row>
    <row r="63" spans="1:7" x14ac:dyDescent="0.2">
      <c r="A63">
        <v>29</v>
      </c>
      <c r="B63">
        <v>4493</v>
      </c>
      <c r="C63" t="s">
        <v>1122</v>
      </c>
      <c r="D63" t="s">
        <v>99</v>
      </c>
      <c r="E63" s="1">
        <v>5515</v>
      </c>
      <c r="F63" s="2">
        <v>3.8E-3</v>
      </c>
      <c r="G63" s="26">
        <f t="shared" si="0"/>
        <v>3.064152746486503E-2</v>
      </c>
    </row>
    <row r="64" spans="1:7" x14ac:dyDescent="0.2">
      <c r="A64">
        <v>30</v>
      </c>
      <c r="B64">
        <v>6565</v>
      </c>
      <c r="C64" t="s">
        <v>1123</v>
      </c>
      <c r="D64" t="s">
        <v>1124</v>
      </c>
      <c r="E64" s="1">
        <v>5497</v>
      </c>
      <c r="F64" s="2">
        <v>3.8E-3</v>
      </c>
      <c r="G64" s="26">
        <f t="shared" si="0"/>
        <v>3.0541518853012341E-2</v>
      </c>
    </row>
    <row r="65" spans="1:7" x14ac:dyDescent="0.2">
      <c r="A65">
        <v>31</v>
      </c>
      <c r="B65">
        <v>1212</v>
      </c>
      <c r="C65" t="s">
        <v>1125</v>
      </c>
      <c r="D65" t="s">
        <v>1107</v>
      </c>
      <c r="E65" s="1">
        <v>5478</v>
      </c>
      <c r="F65" s="2">
        <v>3.8E-3</v>
      </c>
      <c r="G65" s="26">
        <f t="shared" si="0"/>
        <v>3.043595420716784E-2</v>
      </c>
    </row>
    <row r="66" spans="1:7" x14ac:dyDescent="0.2">
      <c r="A66">
        <v>32</v>
      </c>
      <c r="B66">
        <v>2323</v>
      </c>
      <c r="C66" t="s">
        <v>1126</v>
      </c>
      <c r="D66" t="s">
        <v>1090</v>
      </c>
      <c r="E66" s="1">
        <v>5464</v>
      </c>
      <c r="F66" s="2">
        <v>3.8E-3</v>
      </c>
      <c r="G66" s="26">
        <f t="shared" si="0"/>
        <v>3.0358169731282417E-2</v>
      </c>
    </row>
    <row r="67" spans="1:7" x14ac:dyDescent="0.2">
      <c r="A67">
        <v>33</v>
      </c>
      <c r="B67">
        <v>1808</v>
      </c>
      <c r="C67" t="s">
        <v>1127</v>
      </c>
      <c r="D67" t="s">
        <v>1116</v>
      </c>
      <c r="E67" s="1">
        <v>5449</v>
      </c>
      <c r="F67" s="2">
        <v>3.8E-3</v>
      </c>
      <c r="G67" s="26">
        <f t="shared" si="0"/>
        <v>3.0274829221405175E-2</v>
      </c>
    </row>
    <row r="68" spans="1:7" x14ac:dyDescent="0.2">
      <c r="A68">
        <v>34</v>
      </c>
      <c r="B68">
        <v>1313</v>
      </c>
      <c r="C68" t="s">
        <v>1128</v>
      </c>
      <c r="D68" t="s">
        <v>57</v>
      </c>
      <c r="E68" s="1">
        <v>5306</v>
      </c>
      <c r="F68" s="2">
        <v>3.7000000000000002E-3</v>
      </c>
      <c r="G68" s="26">
        <f t="shared" si="0"/>
        <v>2.9480316360575493E-2</v>
      </c>
    </row>
    <row r="69" spans="1:7" x14ac:dyDescent="0.2">
      <c r="A69">
        <v>35</v>
      </c>
      <c r="B69">
        <v>7070</v>
      </c>
      <c r="C69" t="s">
        <v>1129</v>
      </c>
      <c r="D69" t="s">
        <v>1130</v>
      </c>
      <c r="E69" s="1">
        <v>5286</v>
      </c>
      <c r="F69" s="2">
        <v>3.7000000000000002E-3</v>
      </c>
      <c r="G69" s="26">
        <f t="shared" si="0"/>
        <v>2.9369195680739174E-2</v>
      </c>
    </row>
    <row r="70" spans="1:7" x14ac:dyDescent="0.2">
      <c r="A70">
        <v>36</v>
      </c>
      <c r="B70">
        <v>2300</v>
      </c>
      <c r="C70" t="s">
        <v>1131</v>
      </c>
      <c r="D70" t="s">
        <v>1090</v>
      </c>
      <c r="E70" s="1">
        <v>4652</v>
      </c>
      <c r="F70" s="2">
        <v>3.2000000000000002E-3</v>
      </c>
      <c r="G70" s="26">
        <f t="shared" si="0"/>
        <v>2.5846670129927855E-2</v>
      </c>
    </row>
    <row r="71" spans="1:7" x14ac:dyDescent="0.2">
      <c r="A71">
        <v>37</v>
      </c>
      <c r="B71">
        <v>7000</v>
      </c>
      <c r="C71" t="s">
        <v>1132</v>
      </c>
      <c r="D71" t="s">
        <v>1130</v>
      </c>
      <c r="E71" s="1">
        <v>4129</v>
      </c>
      <c r="F71" s="2">
        <v>2.8999999999999998E-3</v>
      </c>
      <c r="G71" s="26">
        <f t="shared" si="0"/>
        <v>2.2940864352208108E-2</v>
      </c>
    </row>
    <row r="72" spans="1:7" x14ac:dyDescent="0.2">
      <c r="A72">
        <v>38</v>
      </c>
      <c r="B72">
        <v>1800</v>
      </c>
      <c r="C72" t="s">
        <v>1133</v>
      </c>
      <c r="D72" t="s">
        <v>1116</v>
      </c>
      <c r="E72" s="1">
        <v>4123</v>
      </c>
      <c r="F72" s="2">
        <v>2.8999999999999998E-3</v>
      </c>
      <c r="G72" s="26">
        <f t="shared" si="0"/>
        <v>2.2907528148257212E-2</v>
      </c>
    </row>
    <row r="73" spans="1:7" x14ac:dyDescent="0.2">
      <c r="A73">
        <v>39</v>
      </c>
      <c r="B73">
        <v>1310</v>
      </c>
      <c r="C73" t="s">
        <v>1134</v>
      </c>
      <c r="D73" t="s">
        <v>57</v>
      </c>
      <c r="E73" s="1">
        <v>4088</v>
      </c>
      <c r="F73" s="2">
        <v>2.8E-3</v>
      </c>
      <c r="G73" s="26">
        <f t="shared" si="0"/>
        <v>2.2713066958543651E-2</v>
      </c>
    </row>
    <row r="74" spans="1:7" x14ac:dyDescent="0.2">
      <c r="A74">
        <v>40</v>
      </c>
      <c r="B74">
        <v>2022</v>
      </c>
      <c r="C74" t="s">
        <v>1135</v>
      </c>
      <c r="D74" t="s">
        <v>1136</v>
      </c>
      <c r="E74" s="1">
        <v>3130</v>
      </c>
      <c r="F74" s="2">
        <v>2.2000000000000001E-3</v>
      </c>
      <c r="G74" s="26">
        <f t="shared" si="0"/>
        <v>1.739038639438396E-2</v>
      </c>
    </row>
    <row r="75" spans="1:7" x14ac:dyDescent="0.2">
      <c r="A75">
        <v>41</v>
      </c>
      <c r="B75">
        <v>1312</v>
      </c>
      <c r="C75" t="s">
        <v>1137</v>
      </c>
      <c r="D75" t="s">
        <v>57</v>
      </c>
      <c r="E75" s="1">
        <v>3021</v>
      </c>
      <c r="F75" s="2">
        <v>2.0999999999999999E-3</v>
      </c>
      <c r="G75" s="26">
        <f t="shared" si="0"/>
        <v>1.6784778689276022E-2</v>
      </c>
    </row>
    <row r="76" spans="1:7" x14ac:dyDescent="0.2">
      <c r="A76">
        <v>42</v>
      </c>
      <c r="B76">
        <v>1881</v>
      </c>
      <c r="C76" t="s">
        <v>1138</v>
      </c>
      <c r="D76" t="s">
        <v>1116</v>
      </c>
      <c r="E76" s="1">
        <v>3002</v>
      </c>
      <c r="F76" s="2">
        <v>2.0999999999999999E-3</v>
      </c>
      <c r="G76" s="26">
        <f t="shared" si="0"/>
        <v>1.6679214043431517E-2</v>
      </c>
    </row>
    <row r="77" spans="1:7" x14ac:dyDescent="0.2">
      <c r="A77">
        <v>43</v>
      </c>
      <c r="B77">
        <v>4455</v>
      </c>
      <c r="C77" t="s">
        <v>1139</v>
      </c>
      <c r="D77" t="s">
        <v>99</v>
      </c>
      <c r="E77" s="1">
        <v>2990</v>
      </c>
      <c r="F77" s="2">
        <v>2.0999999999999999E-3</v>
      </c>
      <c r="G77" s="26">
        <f t="shared" si="0"/>
        <v>1.6612541635529728E-2</v>
      </c>
    </row>
    <row r="78" spans="1:7" x14ac:dyDescent="0.2">
      <c r="A78">
        <v>44</v>
      </c>
      <c r="B78">
        <v>1555</v>
      </c>
      <c r="C78" t="s">
        <v>1140</v>
      </c>
      <c r="D78" t="s">
        <v>1099</v>
      </c>
      <c r="E78" s="1">
        <v>2936</v>
      </c>
      <c r="F78" s="2">
        <v>2E-3</v>
      </c>
      <c r="G78" s="26">
        <f t="shared" si="0"/>
        <v>1.6312515799971665E-2</v>
      </c>
    </row>
    <row r="79" spans="1:7" x14ac:dyDescent="0.2">
      <c r="A79">
        <v>45</v>
      </c>
      <c r="B79">
        <v>7007</v>
      </c>
      <c r="C79" t="s">
        <v>1141</v>
      </c>
      <c r="D79" t="s">
        <v>1130</v>
      </c>
      <c r="E79" s="1">
        <v>2911</v>
      </c>
      <c r="F79" s="2">
        <v>2E-3</v>
      </c>
      <c r="G79" s="26">
        <f t="shared" si="0"/>
        <v>1.6173614950176267E-2</v>
      </c>
    </row>
    <row r="80" spans="1:7" x14ac:dyDescent="0.2">
      <c r="A80">
        <v>46</v>
      </c>
      <c r="B80">
        <v>4333</v>
      </c>
      <c r="C80" t="s">
        <v>1142</v>
      </c>
      <c r="D80" t="s">
        <v>1086</v>
      </c>
      <c r="E80" s="1">
        <v>2848</v>
      </c>
      <c r="F80" s="2">
        <v>2E-3</v>
      </c>
      <c r="G80" s="26">
        <f t="shared" si="0"/>
        <v>1.5823584808691858E-2</v>
      </c>
    </row>
    <row r="81" spans="1:7" x14ac:dyDescent="0.2">
      <c r="A81">
        <v>47</v>
      </c>
      <c r="B81">
        <v>2030</v>
      </c>
      <c r="C81" t="s">
        <v>1143</v>
      </c>
      <c r="D81" t="s">
        <v>1136</v>
      </c>
      <c r="E81" s="1">
        <v>2562</v>
      </c>
      <c r="F81" s="2">
        <v>1.8E-3</v>
      </c>
      <c r="G81" s="26">
        <f t="shared" si="0"/>
        <v>1.4234559087032495E-2</v>
      </c>
    </row>
    <row r="82" spans="1:7" x14ac:dyDescent="0.2">
      <c r="A82">
        <v>48</v>
      </c>
      <c r="B82">
        <v>2500</v>
      </c>
      <c r="C82" t="s">
        <v>1144</v>
      </c>
      <c r="D82" t="s">
        <v>1088</v>
      </c>
      <c r="E82" s="1">
        <v>2532</v>
      </c>
      <c r="F82" s="2">
        <v>1.8E-3</v>
      </c>
      <c r="G82" s="26">
        <f t="shared" si="0"/>
        <v>1.4067878067278015E-2</v>
      </c>
    </row>
    <row r="83" spans="1:7" x14ac:dyDescent="0.2">
      <c r="A83">
        <v>49</v>
      </c>
      <c r="B83">
        <v>4510</v>
      </c>
      <c r="C83" t="s">
        <v>1145</v>
      </c>
      <c r="D83" t="s">
        <v>1113</v>
      </c>
      <c r="E83" s="1">
        <v>2517</v>
      </c>
      <c r="F83" s="2">
        <v>1.6999999999999999E-3</v>
      </c>
      <c r="G83" s="26">
        <f t="shared" si="0"/>
        <v>1.3984537557400777E-2</v>
      </c>
    </row>
    <row r="84" spans="1:7" x14ac:dyDescent="0.2">
      <c r="A84">
        <v>50</v>
      </c>
      <c r="B84">
        <v>4545</v>
      </c>
      <c r="C84" t="s">
        <v>1146</v>
      </c>
      <c r="D84" t="s">
        <v>1113</v>
      </c>
      <c r="E84" s="1">
        <v>2485</v>
      </c>
      <c r="F84" s="2">
        <v>1.6999999999999999E-3</v>
      </c>
      <c r="G84" s="26">
        <f t="shared" si="0"/>
        <v>1.3806744469662666E-2</v>
      </c>
    </row>
    <row r="85" spans="1:7" x14ac:dyDescent="0.2">
      <c r="A85">
        <v>51</v>
      </c>
      <c r="B85">
        <v>1322</v>
      </c>
      <c r="C85" t="s">
        <v>1147</v>
      </c>
      <c r="D85" t="s">
        <v>57</v>
      </c>
      <c r="E85" s="1">
        <v>2296</v>
      </c>
      <c r="F85" s="2">
        <v>1.6000000000000001E-3</v>
      </c>
      <c r="G85" s="26">
        <f t="shared" si="0"/>
        <v>1.2756654045209448E-2</v>
      </c>
    </row>
    <row r="86" spans="1:7" x14ac:dyDescent="0.2">
      <c r="A86">
        <v>52</v>
      </c>
      <c r="B86">
        <v>7018</v>
      </c>
      <c r="C86" t="s">
        <v>1148</v>
      </c>
      <c r="D86" t="s">
        <v>1130</v>
      </c>
      <c r="E86" s="1">
        <v>2268</v>
      </c>
      <c r="F86" s="2">
        <v>1.6000000000000001E-3</v>
      </c>
      <c r="G86" s="26">
        <f t="shared" si="0"/>
        <v>1.2601085093438602E-2</v>
      </c>
    </row>
    <row r="87" spans="1:7" x14ac:dyDescent="0.2">
      <c r="A87">
        <v>53</v>
      </c>
      <c r="B87">
        <v>7099</v>
      </c>
      <c r="C87" t="s">
        <v>1149</v>
      </c>
      <c r="D87" t="s">
        <v>1130</v>
      </c>
      <c r="E87" s="1">
        <v>2266</v>
      </c>
      <c r="F87" s="2">
        <v>1.6000000000000001E-3</v>
      </c>
      <c r="G87" s="26">
        <f t="shared" si="0"/>
        <v>1.2589973025454971E-2</v>
      </c>
    </row>
    <row r="88" spans="1:7" x14ac:dyDescent="0.2">
      <c r="A88">
        <v>54</v>
      </c>
      <c r="B88">
        <v>2525</v>
      </c>
      <c r="C88" t="s">
        <v>1150</v>
      </c>
      <c r="D88" t="s">
        <v>1088</v>
      </c>
      <c r="E88" s="1">
        <v>2160</v>
      </c>
      <c r="F88" s="2">
        <v>1.5E-3</v>
      </c>
      <c r="G88" s="26">
        <f t="shared" si="0"/>
        <v>1.2001033422322479E-2</v>
      </c>
    </row>
    <row r="89" spans="1:7" x14ac:dyDescent="0.2">
      <c r="A89">
        <v>55</v>
      </c>
      <c r="B89">
        <v>2017</v>
      </c>
      <c r="C89" t="s">
        <v>1151</v>
      </c>
      <c r="D89" t="s">
        <v>1136</v>
      </c>
      <c r="E89" s="1">
        <v>2146</v>
      </c>
      <c r="F89" s="2">
        <v>1.5E-3</v>
      </c>
      <c r="G89" s="26">
        <f t="shared" si="0"/>
        <v>1.1923248946437055E-2</v>
      </c>
    </row>
    <row r="90" spans="1:7" x14ac:dyDescent="0.2">
      <c r="A90">
        <v>56</v>
      </c>
      <c r="B90">
        <v>1303</v>
      </c>
      <c r="C90" t="s">
        <v>1152</v>
      </c>
      <c r="D90" t="s">
        <v>57</v>
      </c>
      <c r="E90" s="1">
        <v>2012</v>
      </c>
      <c r="F90" s="2">
        <v>1.4E-3</v>
      </c>
      <c r="G90" s="26">
        <f t="shared" si="0"/>
        <v>1.1178740391533715E-2</v>
      </c>
    </row>
    <row r="91" spans="1:7" x14ac:dyDescent="0.2">
      <c r="A91">
        <v>57</v>
      </c>
      <c r="B91">
        <v>1818</v>
      </c>
      <c r="C91" t="s">
        <v>1153</v>
      </c>
      <c r="D91" t="s">
        <v>1116</v>
      </c>
      <c r="E91" s="1">
        <v>1833</v>
      </c>
      <c r="F91" s="2">
        <v>1.2999999999999999E-3</v>
      </c>
      <c r="G91" s="26">
        <f t="shared" si="0"/>
        <v>1.0184210306998658E-2</v>
      </c>
    </row>
    <row r="92" spans="1:7" x14ac:dyDescent="0.2">
      <c r="A92">
        <v>58</v>
      </c>
      <c r="B92">
        <v>1813</v>
      </c>
      <c r="C92" t="s">
        <v>1154</v>
      </c>
      <c r="D92" t="s">
        <v>1116</v>
      </c>
      <c r="E92" s="1">
        <v>1623</v>
      </c>
      <c r="F92" s="2">
        <v>1.1000000000000001E-3</v>
      </c>
      <c r="G92" s="26">
        <f t="shared" si="0"/>
        <v>9.0174431687173057E-3</v>
      </c>
    </row>
    <row r="93" spans="1:7" x14ac:dyDescent="0.2">
      <c r="A93">
        <v>59</v>
      </c>
      <c r="B93">
        <v>4548</v>
      </c>
      <c r="C93" t="s">
        <v>1155</v>
      </c>
      <c r="D93" t="s">
        <v>1113</v>
      </c>
      <c r="E93" s="1">
        <v>1583</v>
      </c>
      <c r="F93" s="2">
        <v>1.1000000000000001E-3</v>
      </c>
      <c r="G93" s="26">
        <f t="shared" si="0"/>
        <v>8.7952018090446671E-3</v>
      </c>
    </row>
    <row r="94" spans="1:7" x14ac:dyDescent="0.2">
      <c r="A94">
        <v>60</v>
      </c>
      <c r="B94">
        <v>2811</v>
      </c>
      <c r="C94" t="s">
        <v>1156</v>
      </c>
      <c r="D94" t="s">
        <v>639</v>
      </c>
      <c r="E94" s="1">
        <v>1504</v>
      </c>
      <c r="F94" s="2">
        <v>1E-3</v>
      </c>
      <c r="G94" s="26">
        <f t="shared" si="0"/>
        <v>8.3562751236912064E-3</v>
      </c>
    </row>
    <row r="95" spans="1:7" x14ac:dyDescent="0.2">
      <c r="A95">
        <v>61</v>
      </c>
      <c r="B95">
        <v>1221</v>
      </c>
      <c r="C95" t="s">
        <v>1157</v>
      </c>
      <c r="D95" t="s">
        <v>1107</v>
      </c>
      <c r="E95" s="1">
        <v>1479</v>
      </c>
      <c r="F95" s="2">
        <v>1E-3</v>
      </c>
      <c r="G95" s="26">
        <f t="shared" si="0"/>
        <v>8.2173742738958083E-3</v>
      </c>
    </row>
    <row r="96" spans="1:7" x14ac:dyDescent="0.2">
      <c r="A96">
        <v>62</v>
      </c>
      <c r="B96">
        <v>1321</v>
      </c>
      <c r="C96" t="s">
        <v>1158</v>
      </c>
      <c r="D96" t="s">
        <v>57</v>
      </c>
      <c r="E96" s="1">
        <v>1470</v>
      </c>
      <c r="F96" s="2">
        <v>1E-3</v>
      </c>
      <c r="G96" s="26">
        <f t="shared" si="0"/>
        <v>8.167369967969464E-3</v>
      </c>
    </row>
    <row r="97" spans="1:7" x14ac:dyDescent="0.2">
      <c r="A97">
        <v>63</v>
      </c>
      <c r="B97">
        <v>1320</v>
      </c>
      <c r="C97" t="s">
        <v>1159</v>
      </c>
      <c r="D97" t="s">
        <v>57</v>
      </c>
      <c r="E97" s="1">
        <v>1461</v>
      </c>
      <c r="F97" s="2">
        <v>1E-3</v>
      </c>
      <c r="G97" s="26">
        <f t="shared" si="0"/>
        <v>8.1173656620431196E-3</v>
      </c>
    </row>
    <row r="98" spans="1:7" x14ac:dyDescent="0.2">
      <c r="A98">
        <v>64</v>
      </c>
      <c r="B98">
        <v>2800</v>
      </c>
      <c r="C98" t="s">
        <v>1160</v>
      </c>
      <c r="D98" t="s">
        <v>639</v>
      </c>
      <c r="E98" s="1">
        <v>1357</v>
      </c>
      <c r="F98" s="2">
        <v>8.9999999999999998E-4</v>
      </c>
      <c r="G98" s="26">
        <f t="shared" si="0"/>
        <v>7.53953812689426E-3</v>
      </c>
    </row>
    <row r="99" spans="1:7" x14ac:dyDescent="0.2">
      <c r="A99">
        <v>65</v>
      </c>
      <c r="B99">
        <v>4550</v>
      </c>
      <c r="C99" t="s">
        <v>1161</v>
      </c>
      <c r="D99" t="s">
        <v>1113</v>
      </c>
      <c r="E99" s="1">
        <v>1320</v>
      </c>
      <c r="F99" s="2">
        <v>8.9999999999999998E-4</v>
      </c>
      <c r="G99" s="26">
        <f t="shared" si="0"/>
        <v>7.3339648691970695E-3</v>
      </c>
    </row>
    <row r="100" spans="1:7" x14ac:dyDescent="0.2">
      <c r="A100">
        <v>66</v>
      </c>
      <c r="B100">
        <v>1300</v>
      </c>
      <c r="C100" t="s">
        <v>1162</v>
      </c>
      <c r="D100" t="s">
        <v>57</v>
      </c>
      <c r="E100" s="1">
        <v>1279</v>
      </c>
      <c r="F100" s="2">
        <v>8.9999999999999998E-4</v>
      </c>
      <c r="G100" s="26">
        <f t="shared" ref="G100:G163" si="1">E100/$C$26</f>
        <v>7.1061674755326151E-3</v>
      </c>
    </row>
    <row r="101" spans="1:7" x14ac:dyDescent="0.2">
      <c r="A101">
        <v>67</v>
      </c>
      <c r="B101">
        <v>2020</v>
      </c>
      <c r="C101" t="s">
        <v>1163</v>
      </c>
      <c r="D101" t="s">
        <v>1136</v>
      </c>
      <c r="E101" s="1">
        <v>1229</v>
      </c>
      <c r="F101" s="2">
        <v>8.9999999999999998E-4</v>
      </c>
      <c r="G101" s="26">
        <f t="shared" si="1"/>
        <v>6.8283657759418172E-3</v>
      </c>
    </row>
    <row r="102" spans="1:7" x14ac:dyDescent="0.2">
      <c r="A102">
        <v>68</v>
      </c>
      <c r="B102">
        <v>1000</v>
      </c>
      <c r="C102" t="s">
        <v>1164</v>
      </c>
      <c r="D102" t="s">
        <v>1084</v>
      </c>
      <c r="E102" s="1">
        <v>1204</v>
      </c>
      <c r="F102" s="2">
        <v>8.0000000000000004E-4</v>
      </c>
      <c r="G102" s="26">
        <f t="shared" si="1"/>
        <v>6.6894649261464182E-3</v>
      </c>
    </row>
    <row r="103" spans="1:7" x14ac:dyDescent="0.2">
      <c r="A103">
        <v>69</v>
      </c>
      <c r="B103">
        <v>1369</v>
      </c>
      <c r="C103" t="s">
        <v>1165</v>
      </c>
      <c r="D103" t="s">
        <v>57</v>
      </c>
      <c r="E103" s="1">
        <v>1188</v>
      </c>
      <c r="F103" s="2">
        <v>8.0000000000000004E-4</v>
      </c>
      <c r="G103" s="26">
        <f t="shared" si="1"/>
        <v>6.6005683822773628E-3</v>
      </c>
    </row>
    <row r="104" spans="1:7" x14ac:dyDescent="0.2">
      <c r="A104">
        <v>70</v>
      </c>
      <c r="B104">
        <v>4555</v>
      </c>
      <c r="C104" t="s">
        <v>1166</v>
      </c>
      <c r="D104" t="s">
        <v>1113</v>
      </c>
      <c r="E104" s="1">
        <v>1141</v>
      </c>
      <c r="F104" s="2">
        <v>8.0000000000000004E-4</v>
      </c>
      <c r="G104" s="26">
        <f t="shared" si="1"/>
        <v>6.3394347846620121E-3</v>
      </c>
    </row>
    <row r="105" spans="1:7" x14ac:dyDescent="0.2">
      <c r="A105">
        <v>71</v>
      </c>
      <c r="B105">
        <v>4447</v>
      </c>
      <c r="C105" t="s">
        <v>1167</v>
      </c>
      <c r="D105" t="s">
        <v>99</v>
      </c>
      <c r="E105">
        <v>913</v>
      </c>
      <c r="F105" s="2">
        <v>5.9999999999999995E-4</v>
      </c>
      <c r="G105" s="26">
        <f t="shared" si="1"/>
        <v>5.0726590345279736E-3</v>
      </c>
    </row>
    <row r="106" spans="1:7" x14ac:dyDescent="0.2">
      <c r="A106">
        <v>72</v>
      </c>
      <c r="B106">
        <v>4488</v>
      </c>
      <c r="C106" t="s">
        <v>1168</v>
      </c>
      <c r="D106" t="s">
        <v>99</v>
      </c>
      <c r="E106">
        <v>886</v>
      </c>
      <c r="F106" s="2">
        <v>5.9999999999999995E-4</v>
      </c>
      <c r="G106" s="26">
        <f t="shared" si="1"/>
        <v>4.9226461167489423E-3</v>
      </c>
    </row>
    <row r="107" spans="1:7" x14ac:dyDescent="0.2">
      <c r="A107">
        <v>73</v>
      </c>
      <c r="B107">
        <v>2233</v>
      </c>
      <c r="C107" t="s">
        <v>1169</v>
      </c>
      <c r="D107" t="s">
        <v>1080</v>
      </c>
      <c r="E107">
        <v>840</v>
      </c>
      <c r="F107" s="2">
        <v>5.9999999999999995E-4</v>
      </c>
      <c r="G107" s="26">
        <f t="shared" si="1"/>
        <v>4.6670685531254082E-3</v>
      </c>
    </row>
    <row r="108" spans="1:7" x14ac:dyDescent="0.2">
      <c r="A108">
        <v>74</v>
      </c>
      <c r="B108">
        <v>1318</v>
      </c>
      <c r="C108" t="s">
        <v>1170</v>
      </c>
      <c r="D108" t="s">
        <v>57</v>
      </c>
      <c r="E108">
        <v>831</v>
      </c>
      <c r="F108" s="2">
        <v>5.9999999999999995E-4</v>
      </c>
      <c r="G108" s="26">
        <f t="shared" si="1"/>
        <v>4.6170642471990648E-3</v>
      </c>
    </row>
    <row r="109" spans="1:7" x14ac:dyDescent="0.2">
      <c r="A109">
        <v>75</v>
      </c>
      <c r="B109">
        <v>1333</v>
      </c>
      <c r="C109" t="s">
        <v>1171</v>
      </c>
      <c r="D109" t="s">
        <v>57</v>
      </c>
      <c r="E109">
        <v>791</v>
      </c>
      <c r="F109" s="2">
        <v>5.0000000000000001E-4</v>
      </c>
      <c r="G109" s="26">
        <f t="shared" si="1"/>
        <v>4.3948228875264261E-3</v>
      </c>
    </row>
    <row r="110" spans="1:7" x14ac:dyDescent="0.2">
      <c r="A110">
        <v>76</v>
      </c>
      <c r="B110">
        <v>6544</v>
      </c>
      <c r="C110" t="s">
        <v>1172</v>
      </c>
      <c r="D110" t="s">
        <v>1124</v>
      </c>
      <c r="E110">
        <v>762</v>
      </c>
      <c r="F110" s="2">
        <v>5.0000000000000001E-4</v>
      </c>
      <c r="G110" s="26">
        <f t="shared" si="1"/>
        <v>4.2336979017637633E-3</v>
      </c>
    </row>
    <row r="111" spans="1:7" x14ac:dyDescent="0.2">
      <c r="A111">
        <v>77</v>
      </c>
      <c r="B111">
        <v>4420</v>
      </c>
      <c r="C111" t="s">
        <v>1173</v>
      </c>
      <c r="D111" t="s">
        <v>99</v>
      </c>
      <c r="E111">
        <v>726</v>
      </c>
      <c r="F111" s="2">
        <v>5.0000000000000001E-4</v>
      </c>
      <c r="G111" s="26">
        <f t="shared" si="1"/>
        <v>4.0336806780583885E-3</v>
      </c>
    </row>
    <row r="112" spans="1:7" x14ac:dyDescent="0.2">
      <c r="A112">
        <v>78</v>
      </c>
      <c r="B112">
        <v>2818</v>
      </c>
      <c r="C112" t="s">
        <v>1174</v>
      </c>
      <c r="D112" t="s">
        <v>639</v>
      </c>
      <c r="E112">
        <v>604</v>
      </c>
      <c r="F112" s="2">
        <v>4.0000000000000002E-4</v>
      </c>
      <c r="G112" s="26">
        <f t="shared" si="1"/>
        <v>3.3558445310568411E-3</v>
      </c>
    </row>
    <row r="113" spans="1:7" x14ac:dyDescent="0.2">
      <c r="A113">
        <v>79</v>
      </c>
      <c r="B113">
        <v>7044</v>
      </c>
      <c r="C113" t="s">
        <v>1175</v>
      </c>
      <c r="D113" t="s">
        <v>1130</v>
      </c>
      <c r="E113">
        <v>575</v>
      </c>
      <c r="F113" s="2">
        <v>4.0000000000000002E-4</v>
      </c>
      <c r="G113" s="26">
        <f t="shared" si="1"/>
        <v>3.1947195452941782E-3</v>
      </c>
    </row>
    <row r="114" spans="1:7" x14ac:dyDescent="0.2">
      <c r="A114">
        <v>80</v>
      </c>
      <c r="B114">
        <v>7077</v>
      </c>
      <c r="C114" t="s">
        <v>1176</v>
      </c>
      <c r="D114" t="s">
        <v>1130</v>
      </c>
      <c r="E114">
        <v>547</v>
      </c>
      <c r="F114" s="2">
        <v>4.0000000000000002E-4</v>
      </c>
      <c r="G114" s="26">
        <f t="shared" si="1"/>
        <v>3.0391505935233312E-3</v>
      </c>
    </row>
    <row r="115" spans="1:7" x14ac:dyDescent="0.2">
      <c r="A115">
        <v>81</v>
      </c>
      <c r="B115">
        <v>4590</v>
      </c>
      <c r="C115" t="s">
        <v>1177</v>
      </c>
      <c r="D115" t="s">
        <v>1113</v>
      </c>
      <c r="E115">
        <v>517</v>
      </c>
      <c r="F115" s="2">
        <v>4.0000000000000002E-4</v>
      </c>
      <c r="G115" s="26">
        <f t="shared" si="1"/>
        <v>2.8724695737688522E-3</v>
      </c>
    </row>
    <row r="116" spans="1:7" x14ac:dyDescent="0.2">
      <c r="A116">
        <v>82</v>
      </c>
      <c r="B116">
        <v>1311</v>
      </c>
      <c r="C116" t="s">
        <v>1178</v>
      </c>
      <c r="D116" t="s">
        <v>57</v>
      </c>
      <c r="E116">
        <v>495</v>
      </c>
      <c r="F116" s="2">
        <v>2.9999999999999997E-4</v>
      </c>
      <c r="G116" s="26">
        <f t="shared" si="1"/>
        <v>2.7502368259489009E-3</v>
      </c>
    </row>
    <row r="117" spans="1:7" x14ac:dyDescent="0.2">
      <c r="A117">
        <v>83</v>
      </c>
      <c r="B117">
        <v>2882</v>
      </c>
      <c r="C117" t="s">
        <v>1179</v>
      </c>
      <c r="D117" t="s">
        <v>639</v>
      </c>
      <c r="E117">
        <v>451</v>
      </c>
      <c r="F117" s="2">
        <v>2.9999999999999997E-4</v>
      </c>
      <c r="G117" s="26">
        <f t="shared" si="1"/>
        <v>2.5057713303089989E-3</v>
      </c>
    </row>
    <row r="118" spans="1:7" x14ac:dyDescent="0.2">
      <c r="A118">
        <v>84</v>
      </c>
      <c r="B118">
        <v>1317</v>
      </c>
      <c r="C118" t="s">
        <v>1180</v>
      </c>
      <c r="D118" t="s">
        <v>57</v>
      </c>
      <c r="E118">
        <v>435</v>
      </c>
      <c r="F118" s="2">
        <v>2.9999999999999997E-4</v>
      </c>
      <c r="G118" s="26">
        <f t="shared" si="1"/>
        <v>2.4168747864399434E-3</v>
      </c>
    </row>
    <row r="119" spans="1:7" x14ac:dyDescent="0.2">
      <c r="A119">
        <v>85</v>
      </c>
      <c r="B119">
        <v>4500</v>
      </c>
      <c r="C119" t="s">
        <v>1181</v>
      </c>
      <c r="D119" t="s">
        <v>1113</v>
      </c>
      <c r="E119">
        <v>422</v>
      </c>
      <c r="F119" s="2">
        <v>2.9999999999999997E-4</v>
      </c>
      <c r="G119" s="26">
        <f t="shared" si="1"/>
        <v>2.344646344546336E-3</v>
      </c>
    </row>
    <row r="120" spans="1:7" x14ac:dyDescent="0.2">
      <c r="A120">
        <v>86</v>
      </c>
      <c r="B120">
        <v>7030</v>
      </c>
      <c r="C120" t="s">
        <v>1182</v>
      </c>
      <c r="D120" t="s">
        <v>1130</v>
      </c>
      <c r="E120">
        <v>407</v>
      </c>
      <c r="F120" s="2">
        <v>2.9999999999999997E-4</v>
      </c>
      <c r="G120" s="26">
        <f t="shared" si="1"/>
        <v>2.2613058346690963E-3</v>
      </c>
    </row>
    <row r="121" spans="1:7" x14ac:dyDescent="0.2">
      <c r="A121">
        <v>87</v>
      </c>
      <c r="B121">
        <v>2215</v>
      </c>
      <c r="C121" t="s">
        <v>1183</v>
      </c>
      <c r="D121" t="s">
        <v>1080</v>
      </c>
      <c r="E121">
        <v>356</v>
      </c>
      <c r="F121" s="2">
        <v>2.0000000000000001E-4</v>
      </c>
      <c r="G121" s="26">
        <f t="shared" si="1"/>
        <v>1.9779481010864823E-3</v>
      </c>
    </row>
    <row r="122" spans="1:7" x14ac:dyDescent="0.2">
      <c r="A122">
        <v>88</v>
      </c>
      <c r="B122">
        <v>4422</v>
      </c>
      <c r="C122" t="s">
        <v>1184</v>
      </c>
      <c r="D122" t="s">
        <v>99</v>
      </c>
      <c r="E122">
        <v>321</v>
      </c>
      <c r="F122" s="2">
        <v>2.0000000000000001E-4</v>
      </c>
      <c r="G122" s="26">
        <f t="shared" si="1"/>
        <v>1.7834869113729239E-3</v>
      </c>
    </row>
    <row r="123" spans="1:7" x14ac:dyDescent="0.2">
      <c r="A123">
        <v>89</v>
      </c>
      <c r="B123">
        <v>1017</v>
      </c>
      <c r="C123" t="s">
        <v>1185</v>
      </c>
      <c r="D123" t="s">
        <v>1084</v>
      </c>
      <c r="E123">
        <v>317</v>
      </c>
      <c r="F123" s="2">
        <v>2.0000000000000001E-4</v>
      </c>
      <c r="G123" s="26">
        <f t="shared" si="1"/>
        <v>1.76126277540566E-3</v>
      </c>
    </row>
    <row r="124" spans="1:7" x14ac:dyDescent="0.2">
      <c r="A124">
        <v>90</v>
      </c>
      <c r="B124">
        <v>2377</v>
      </c>
      <c r="C124" t="s">
        <v>1186</v>
      </c>
      <c r="D124" t="s">
        <v>1090</v>
      </c>
      <c r="E124">
        <v>303</v>
      </c>
      <c r="F124" s="2">
        <v>2.0000000000000001E-4</v>
      </c>
      <c r="G124" s="26">
        <f t="shared" si="1"/>
        <v>1.6834782995202365E-3</v>
      </c>
    </row>
    <row r="125" spans="1:7" x14ac:dyDescent="0.2">
      <c r="A125">
        <v>91</v>
      </c>
      <c r="B125">
        <v>2828</v>
      </c>
      <c r="C125" t="s">
        <v>1187</v>
      </c>
      <c r="D125" t="s">
        <v>639</v>
      </c>
      <c r="E125">
        <v>236</v>
      </c>
      <c r="F125" s="2">
        <v>2.0000000000000001E-4</v>
      </c>
      <c r="G125" s="26">
        <f t="shared" si="1"/>
        <v>1.311224022068567E-3</v>
      </c>
    </row>
    <row r="126" spans="1:7" x14ac:dyDescent="0.2">
      <c r="A126">
        <v>92</v>
      </c>
      <c r="B126">
        <v>1307</v>
      </c>
      <c r="C126" t="s">
        <v>1188</v>
      </c>
      <c r="D126" t="s">
        <v>57</v>
      </c>
      <c r="E126">
        <v>170</v>
      </c>
      <c r="F126" s="2">
        <v>1E-4</v>
      </c>
      <c r="G126" s="26">
        <f t="shared" si="1"/>
        <v>9.4452577860871351E-4</v>
      </c>
    </row>
    <row r="127" spans="1:7" x14ac:dyDescent="0.2">
      <c r="A127">
        <v>93</v>
      </c>
      <c r="B127">
        <v>9015</v>
      </c>
      <c r="C127" t="s">
        <v>1189</v>
      </c>
      <c r="D127" t="s">
        <v>1190</v>
      </c>
      <c r="E127" s="1">
        <v>31455</v>
      </c>
      <c r="F127" s="2">
        <v>2.18E-2</v>
      </c>
      <c r="G127" s="26">
        <f t="shared" si="1"/>
        <v>0.17476504921257108</v>
      </c>
    </row>
    <row r="128" spans="1:7" x14ac:dyDescent="0.2">
      <c r="A128">
        <v>94</v>
      </c>
      <c r="B128">
        <v>5151</v>
      </c>
      <c r="C128" t="s">
        <v>1191</v>
      </c>
      <c r="D128" t="s">
        <v>1192</v>
      </c>
      <c r="E128" s="1">
        <v>31183</v>
      </c>
      <c r="F128" s="2">
        <v>2.1700000000000001E-2</v>
      </c>
      <c r="G128" s="26">
        <f t="shared" si="1"/>
        <v>0.17325380796679715</v>
      </c>
    </row>
    <row r="129" spans="1:7" x14ac:dyDescent="0.2">
      <c r="A129">
        <v>95</v>
      </c>
      <c r="B129">
        <v>3030</v>
      </c>
      <c r="C129" t="s">
        <v>1193</v>
      </c>
      <c r="D129" t="s">
        <v>102</v>
      </c>
      <c r="E129" s="1">
        <v>22216</v>
      </c>
      <c r="F129" s="2">
        <v>1.54E-2</v>
      </c>
      <c r="G129" s="26">
        <f t="shared" si="1"/>
        <v>0.12343285116218342</v>
      </c>
    </row>
    <row r="130" spans="1:7" x14ac:dyDescent="0.2">
      <c r="A130">
        <v>96</v>
      </c>
      <c r="B130">
        <v>3636</v>
      </c>
      <c r="C130" t="s">
        <v>1194</v>
      </c>
      <c r="D130" t="s">
        <v>1195</v>
      </c>
      <c r="E130" s="1">
        <v>17265</v>
      </c>
      <c r="F130" s="2">
        <v>1.2E-2</v>
      </c>
      <c r="G130" s="26">
        <f t="shared" si="1"/>
        <v>9.5924926868702576E-2</v>
      </c>
    </row>
    <row r="131" spans="1:7" x14ac:dyDescent="0.2">
      <c r="A131">
        <v>97</v>
      </c>
      <c r="B131">
        <v>9090</v>
      </c>
      <c r="C131" t="s">
        <v>1196</v>
      </c>
      <c r="D131" t="s">
        <v>1190</v>
      </c>
      <c r="E131" s="1">
        <v>16529</v>
      </c>
      <c r="F131" s="2">
        <v>1.15E-2</v>
      </c>
      <c r="G131" s="26">
        <f t="shared" si="1"/>
        <v>9.1835685850726032E-2</v>
      </c>
    </row>
    <row r="132" spans="1:7" x14ac:dyDescent="0.2">
      <c r="A132">
        <v>98</v>
      </c>
      <c r="B132">
        <v>3000</v>
      </c>
      <c r="C132" t="s">
        <v>1197</v>
      </c>
      <c r="D132" t="s">
        <v>102</v>
      </c>
      <c r="E132" s="1">
        <v>15501</v>
      </c>
      <c r="F132" s="2">
        <v>1.0800000000000001E-2</v>
      </c>
      <c r="G132" s="26">
        <f t="shared" si="1"/>
        <v>8.6124082907139229E-2</v>
      </c>
    </row>
    <row r="133" spans="1:7" x14ac:dyDescent="0.2">
      <c r="A133">
        <v>99</v>
      </c>
      <c r="B133">
        <v>9033</v>
      </c>
      <c r="C133" t="s">
        <v>1198</v>
      </c>
      <c r="D133" t="s">
        <v>1190</v>
      </c>
      <c r="E133" s="1">
        <v>13981</v>
      </c>
      <c r="F133" s="2">
        <v>9.7000000000000003E-3</v>
      </c>
      <c r="G133" s="26">
        <f t="shared" si="1"/>
        <v>7.7678911239578957E-2</v>
      </c>
    </row>
    <row r="134" spans="1:7" x14ac:dyDescent="0.2">
      <c r="A134">
        <v>100</v>
      </c>
      <c r="B134">
        <v>5044</v>
      </c>
      <c r="C134" t="s">
        <v>1199</v>
      </c>
      <c r="D134" t="s">
        <v>93</v>
      </c>
      <c r="E134" s="1">
        <v>12376</v>
      </c>
      <c r="F134" s="2">
        <v>8.6E-3</v>
      </c>
      <c r="G134" s="26">
        <f t="shared" si="1"/>
        <v>6.8761476682714345E-2</v>
      </c>
    </row>
    <row r="135" spans="1:7" x14ac:dyDescent="0.2">
      <c r="A135">
        <v>101</v>
      </c>
      <c r="B135">
        <v>3010</v>
      </c>
      <c r="C135" t="s">
        <v>1200</v>
      </c>
      <c r="D135" t="s">
        <v>102</v>
      </c>
      <c r="E135" s="1">
        <v>11610</v>
      </c>
      <c r="F135" s="2">
        <v>8.0999999999999996E-3</v>
      </c>
      <c r="G135" s="26">
        <f t="shared" si="1"/>
        <v>6.4505554644983323E-2</v>
      </c>
    </row>
    <row r="136" spans="1:7" x14ac:dyDescent="0.2">
      <c r="A136">
        <v>102</v>
      </c>
      <c r="B136">
        <v>3100</v>
      </c>
      <c r="C136" t="s">
        <v>1201</v>
      </c>
      <c r="D136" t="s">
        <v>1202</v>
      </c>
      <c r="E136" s="1">
        <v>11372</v>
      </c>
      <c r="F136" s="2">
        <v>7.9000000000000008E-3</v>
      </c>
      <c r="G136" s="26">
        <f t="shared" si="1"/>
        <v>6.3183218554931114E-2</v>
      </c>
    </row>
    <row r="137" spans="1:7" x14ac:dyDescent="0.2">
      <c r="A137">
        <v>103</v>
      </c>
      <c r="B137">
        <v>3131</v>
      </c>
      <c r="C137" t="s">
        <v>1203</v>
      </c>
      <c r="D137" t="s">
        <v>1202</v>
      </c>
      <c r="E137" s="1">
        <v>11320</v>
      </c>
      <c r="F137" s="2">
        <v>7.9000000000000008E-3</v>
      </c>
      <c r="G137" s="26">
        <f t="shared" si="1"/>
        <v>6.2894304787356692E-2</v>
      </c>
    </row>
    <row r="138" spans="1:7" x14ac:dyDescent="0.2">
      <c r="A138">
        <v>104</v>
      </c>
      <c r="B138">
        <v>9017</v>
      </c>
      <c r="C138" t="s">
        <v>1204</v>
      </c>
      <c r="D138" t="s">
        <v>1190</v>
      </c>
      <c r="E138" s="1">
        <v>11114</v>
      </c>
      <c r="F138" s="2">
        <v>7.7000000000000002E-3</v>
      </c>
      <c r="G138" s="26">
        <f t="shared" si="1"/>
        <v>6.1749761785042601E-2</v>
      </c>
    </row>
    <row r="139" spans="1:7" x14ac:dyDescent="0.2">
      <c r="A139">
        <v>105</v>
      </c>
      <c r="B139">
        <v>3390</v>
      </c>
      <c r="C139" t="s">
        <v>1205</v>
      </c>
      <c r="D139" t="s">
        <v>1206</v>
      </c>
      <c r="E139" s="1">
        <v>9087</v>
      </c>
      <c r="F139" s="2">
        <v>6.3E-3</v>
      </c>
      <c r="G139" s="26">
        <f t="shared" si="1"/>
        <v>5.0487680883631647E-2</v>
      </c>
    </row>
    <row r="140" spans="1:7" x14ac:dyDescent="0.2">
      <c r="A140">
        <v>106</v>
      </c>
      <c r="B140">
        <v>3535</v>
      </c>
      <c r="C140" t="s">
        <v>1207</v>
      </c>
      <c r="D140" t="s">
        <v>1208</v>
      </c>
      <c r="E140" s="1">
        <v>8851</v>
      </c>
      <c r="F140" s="2">
        <v>6.1000000000000004E-3</v>
      </c>
      <c r="G140" s="26">
        <f t="shared" si="1"/>
        <v>4.9176456861563078E-2</v>
      </c>
    </row>
    <row r="141" spans="1:7" x14ac:dyDescent="0.2">
      <c r="A141">
        <v>107</v>
      </c>
      <c r="B141">
        <v>3600</v>
      </c>
      <c r="C141" t="s">
        <v>1209</v>
      </c>
      <c r="D141" t="s">
        <v>1195</v>
      </c>
      <c r="E141" s="1">
        <v>7682</v>
      </c>
      <c r="F141" s="2">
        <v>5.3E-3</v>
      </c>
      <c r="G141" s="26">
        <f t="shared" si="1"/>
        <v>4.268145312513022E-2</v>
      </c>
    </row>
    <row r="142" spans="1:7" x14ac:dyDescent="0.2">
      <c r="A142">
        <v>108</v>
      </c>
      <c r="B142">
        <v>5005</v>
      </c>
      <c r="C142" t="s">
        <v>1210</v>
      </c>
      <c r="D142" t="s">
        <v>93</v>
      </c>
      <c r="E142" s="1">
        <v>7588</v>
      </c>
      <c r="F142" s="2">
        <v>5.3E-3</v>
      </c>
      <c r="G142" s="26">
        <f t="shared" si="1"/>
        <v>4.215918592989952E-2</v>
      </c>
    </row>
    <row r="143" spans="1:7" x14ac:dyDescent="0.2">
      <c r="A143">
        <v>109</v>
      </c>
      <c r="B143">
        <v>5050</v>
      </c>
      <c r="C143" t="s">
        <v>1211</v>
      </c>
      <c r="D143" t="s">
        <v>93</v>
      </c>
      <c r="E143" s="1">
        <v>6837</v>
      </c>
      <c r="F143" s="2">
        <v>4.7000000000000002E-3</v>
      </c>
      <c r="G143" s="26">
        <f t="shared" si="1"/>
        <v>3.798660440204573E-2</v>
      </c>
    </row>
    <row r="144" spans="1:7" x14ac:dyDescent="0.2">
      <c r="A144">
        <v>110</v>
      </c>
      <c r="B144">
        <v>3033</v>
      </c>
      <c r="C144" t="s">
        <v>1212</v>
      </c>
      <c r="D144" t="s">
        <v>102</v>
      </c>
      <c r="E144" s="1">
        <v>5993</v>
      </c>
      <c r="F144" s="2">
        <v>4.1999999999999997E-3</v>
      </c>
      <c r="G144" s="26">
        <f t="shared" si="1"/>
        <v>3.3297311712953061E-2</v>
      </c>
    </row>
    <row r="145" spans="1:7" x14ac:dyDescent="0.2">
      <c r="A145">
        <v>111</v>
      </c>
      <c r="B145">
        <v>5455</v>
      </c>
      <c r="C145" t="s">
        <v>1213</v>
      </c>
      <c r="D145" t="s">
        <v>1214</v>
      </c>
      <c r="E145" s="1">
        <v>4441</v>
      </c>
      <c r="F145" s="2">
        <v>3.0999999999999999E-3</v>
      </c>
      <c r="G145" s="26">
        <f t="shared" si="1"/>
        <v>2.4674346957654688E-2</v>
      </c>
    </row>
    <row r="146" spans="1:7" x14ac:dyDescent="0.2">
      <c r="A146">
        <v>112</v>
      </c>
      <c r="B146">
        <v>1444</v>
      </c>
      <c r="C146" t="s">
        <v>1215</v>
      </c>
      <c r="D146" t="s">
        <v>1216</v>
      </c>
      <c r="E146" s="1">
        <v>4243</v>
      </c>
      <c r="F146" s="2">
        <v>2.8999999999999998E-3</v>
      </c>
      <c r="G146" s="26">
        <f t="shared" si="1"/>
        <v>2.3574252227275126E-2</v>
      </c>
    </row>
    <row r="147" spans="1:7" x14ac:dyDescent="0.2">
      <c r="A147">
        <v>113</v>
      </c>
      <c r="B147">
        <v>3034</v>
      </c>
      <c r="C147" t="s">
        <v>1217</v>
      </c>
      <c r="D147" t="s">
        <v>102</v>
      </c>
      <c r="E147" s="1">
        <v>3437</v>
      </c>
      <c r="F147" s="2">
        <v>2.3999999999999998E-3</v>
      </c>
      <c r="G147" s="26">
        <f t="shared" si="1"/>
        <v>1.909608882987146E-2</v>
      </c>
    </row>
    <row r="148" spans="1:7" x14ac:dyDescent="0.2">
      <c r="A148">
        <v>114</v>
      </c>
      <c r="B148">
        <v>9000</v>
      </c>
      <c r="C148" t="s">
        <v>1218</v>
      </c>
      <c r="D148" t="s">
        <v>1190</v>
      </c>
      <c r="E148" s="1">
        <v>3389</v>
      </c>
      <c r="F148" s="2">
        <v>2.3999999999999998E-3</v>
      </c>
      <c r="G148" s="26">
        <f t="shared" si="1"/>
        <v>1.8829399198264294E-2</v>
      </c>
    </row>
    <row r="149" spans="1:7" x14ac:dyDescent="0.2">
      <c r="A149">
        <v>115</v>
      </c>
      <c r="B149">
        <v>3663</v>
      </c>
      <c r="C149" t="s">
        <v>1219</v>
      </c>
      <c r="D149" t="s">
        <v>1195</v>
      </c>
      <c r="E149" s="1">
        <v>2696</v>
      </c>
      <c r="F149" s="2">
        <v>1.9E-3</v>
      </c>
      <c r="G149" s="26">
        <f t="shared" si="1"/>
        <v>1.4979067641935833E-2</v>
      </c>
    </row>
    <row r="150" spans="1:7" x14ac:dyDescent="0.2">
      <c r="A150">
        <v>116</v>
      </c>
      <c r="B150">
        <v>3023</v>
      </c>
      <c r="C150" t="s">
        <v>1220</v>
      </c>
      <c r="D150" t="s">
        <v>102</v>
      </c>
      <c r="E150" s="1">
        <v>2269</v>
      </c>
      <c r="F150" s="2">
        <v>1.6000000000000001E-3</v>
      </c>
      <c r="G150" s="26">
        <f t="shared" si="1"/>
        <v>1.2606641127430417E-2</v>
      </c>
    </row>
    <row r="151" spans="1:7" x14ac:dyDescent="0.2">
      <c r="A151">
        <v>117</v>
      </c>
      <c r="B151">
        <v>9001</v>
      </c>
      <c r="C151" t="s">
        <v>1221</v>
      </c>
      <c r="D151" t="s">
        <v>1190</v>
      </c>
      <c r="E151" s="1">
        <v>2110</v>
      </c>
      <c r="F151" s="2">
        <v>1.5E-3</v>
      </c>
      <c r="G151" s="26">
        <f t="shared" si="1"/>
        <v>1.1723231722731679E-2</v>
      </c>
    </row>
    <row r="152" spans="1:7" x14ac:dyDescent="0.2">
      <c r="A152">
        <v>118</v>
      </c>
      <c r="B152">
        <v>3340</v>
      </c>
      <c r="C152" t="s">
        <v>1222</v>
      </c>
      <c r="D152" t="s">
        <v>1206</v>
      </c>
      <c r="E152" s="1">
        <v>1836</v>
      </c>
      <c r="F152" s="2">
        <v>1.2999999999999999E-3</v>
      </c>
      <c r="G152" s="26">
        <f t="shared" si="1"/>
        <v>1.0200878408974106E-2</v>
      </c>
    </row>
    <row r="153" spans="1:7" x14ac:dyDescent="0.2">
      <c r="A153">
        <v>119</v>
      </c>
      <c r="B153">
        <v>5412</v>
      </c>
      <c r="C153" t="s">
        <v>1223</v>
      </c>
      <c r="D153" t="s">
        <v>1214</v>
      </c>
      <c r="E153" s="1">
        <v>1532</v>
      </c>
      <c r="F153" s="2">
        <v>1.1000000000000001E-3</v>
      </c>
      <c r="G153" s="26">
        <f t="shared" si="1"/>
        <v>8.5118440754620543E-3</v>
      </c>
    </row>
    <row r="154" spans="1:7" x14ac:dyDescent="0.2">
      <c r="A154">
        <v>120</v>
      </c>
      <c r="B154">
        <v>5088</v>
      </c>
      <c r="C154" t="s">
        <v>1224</v>
      </c>
      <c r="D154" t="s">
        <v>93</v>
      </c>
      <c r="E154" s="1">
        <v>1492</v>
      </c>
      <c r="F154" s="2">
        <v>1E-3</v>
      </c>
      <c r="G154" s="26">
        <f t="shared" si="1"/>
        <v>8.2896027157894157E-3</v>
      </c>
    </row>
    <row r="155" spans="1:7" x14ac:dyDescent="0.2">
      <c r="A155">
        <v>121</v>
      </c>
      <c r="B155">
        <v>5061</v>
      </c>
      <c r="C155" t="s">
        <v>1225</v>
      </c>
      <c r="D155" t="s">
        <v>93</v>
      </c>
      <c r="E155" s="1">
        <v>1230</v>
      </c>
      <c r="F155" s="2">
        <v>8.9999999999999998E-4</v>
      </c>
      <c r="G155" s="26">
        <f t="shared" si="1"/>
        <v>6.8339218099336329E-3</v>
      </c>
    </row>
    <row r="156" spans="1:7" x14ac:dyDescent="0.2">
      <c r="A156">
        <v>122</v>
      </c>
      <c r="B156">
        <v>5055</v>
      </c>
      <c r="C156" t="s">
        <v>1226</v>
      </c>
      <c r="D156" t="s">
        <v>93</v>
      </c>
      <c r="E156" s="1">
        <v>1084</v>
      </c>
      <c r="F156" s="2">
        <v>8.0000000000000004E-4</v>
      </c>
      <c r="G156" s="26">
        <f t="shared" si="1"/>
        <v>6.0227408471285031E-3</v>
      </c>
    </row>
    <row r="157" spans="1:7" x14ac:dyDescent="0.2">
      <c r="A157">
        <v>123</v>
      </c>
      <c r="B157">
        <v>3333</v>
      </c>
      <c r="C157" t="s">
        <v>1227</v>
      </c>
      <c r="D157" t="s">
        <v>1206</v>
      </c>
      <c r="E157">
        <v>912</v>
      </c>
      <c r="F157" s="2">
        <v>5.9999999999999995E-4</v>
      </c>
      <c r="G157" s="26">
        <f t="shared" si="1"/>
        <v>5.0671030005361569E-3</v>
      </c>
    </row>
    <row r="158" spans="1:7" x14ac:dyDescent="0.2">
      <c r="A158">
        <v>124</v>
      </c>
      <c r="B158">
        <v>5499</v>
      </c>
      <c r="C158" t="s">
        <v>1228</v>
      </c>
      <c r="D158" t="s">
        <v>1214</v>
      </c>
      <c r="E158">
        <v>823</v>
      </c>
      <c r="F158" s="2">
        <v>5.9999999999999995E-4</v>
      </c>
      <c r="G158" s="26">
        <f t="shared" si="1"/>
        <v>4.572615975264537E-3</v>
      </c>
    </row>
    <row r="159" spans="1:7" x14ac:dyDescent="0.2">
      <c r="A159">
        <v>125</v>
      </c>
      <c r="B159">
        <v>1616</v>
      </c>
      <c r="C159" t="s">
        <v>1229</v>
      </c>
      <c r="D159" t="s">
        <v>966</v>
      </c>
      <c r="E159">
        <v>734</v>
      </c>
      <c r="F159" s="2">
        <v>5.0000000000000001E-4</v>
      </c>
      <c r="G159" s="26">
        <f t="shared" si="1"/>
        <v>4.0781289499929162E-3</v>
      </c>
    </row>
    <row r="160" spans="1:7" x14ac:dyDescent="0.2">
      <c r="A160">
        <v>126</v>
      </c>
      <c r="B160">
        <v>5000</v>
      </c>
      <c r="C160" t="s">
        <v>1230</v>
      </c>
      <c r="D160" t="s">
        <v>93</v>
      </c>
      <c r="E160">
        <v>710</v>
      </c>
      <c r="F160" s="2">
        <v>5.0000000000000001E-4</v>
      </c>
      <c r="G160" s="26">
        <f t="shared" si="1"/>
        <v>3.944784134189333E-3</v>
      </c>
    </row>
    <row r="161" spans="1:7" x14ac:dyDescent="0.2">
      <c r="A161">
        <v>127</v>
      </c>
      <c r="B161">
        <v>5400</v>
      </c>
      <c r="C161" t="s">
        <v>1231</v>
      </c>
      <c r="D161" t="s">
        <v>1214</v>
      </c>
      <c r="E161">
        <v>694</v>
      </c>
      <c r="F161" s="2">
        <v>5.0000000000000001E-4</v>
      </c>
      <c r="G161" s="26">
        <f t="shared" si="1"/>
        <v>3.8558875903202776E-3</v>
      </c>
    </row>
    <row r="162" spans="1:7" x14ac:dyDescent="0.2">
      <c r="A162">
        <v>128</v>
      </c>
      <c r="B162">
        <v>5051</v>
      </c>
      <c r="C162" t="s">
        <v>1232</v>
      </c>
      <c r="D162" t="s">
        <v>93</v>
      </c>
      <c r="E162">
        <v>693</v>
      </c>
      <c r="F162" s="2">
        <v>5.0000000000000001E-4</v>
      </c>
      <c r="G162" s="26">
        <f t="shared" si="1"/>
        <v>3.8503315563284614E-3</v>
      </c>
    </row>
    <row r="163" spans="1:7" x14ac:dyDescent="0.2">
      <c r="A163">
        <v>129</v>
      </c>
      <c r="B163">
        <v>3310</v>
      </c>
      <c r="C163" t="s">
        <v>1233</v>
      </c>
      <c r="D163" t="s">
        <v>1206</v>
      </c>
      <c r="E163">
        <v>683</v>
      </c>
      <c r="F163" s="2">
        <v>5.0000000000000001E-4</v>
      </c>
      <c r="G163" s="26">
        <f t="shared" si="1"/>
        <v>3.7947712164103022E-3</v>
      </c>
    </row>
    <row r="164" spans="1:7" x14ac:dyDescent="0.2">
      <c r="A164">
        <v>130</v>
      </c>
      <c r="B164">
        <v>2740</v>
      </c>
      <c r="C164" t="s">
        <v>1234</v>
      </c>
      <c r="D164" t="s">
        <v>1235</v>
      </c>
      <c r="E164">
        <v>651</v>
      </c>
      <c r="F164" s="2">
        <v>5.0000000000000001E-4</v>
      </c>
      <c r="G164" s="26">
        <f t="shared" ref="G164:G213" si="2">E164/$C$26</f>
        <v>3.6169781286721913E-3</v>
      </c>
    </row>
    <row r="165" spans="1:7" x14ac:dyDescent="0.2">
      <c r="A165">
        <v>131</v>
      </c>
      <c r="B165">
        <v>5016</v>
      </c>
      <c r="C165" t="s">
        <v>1236</v>
      </c>
      <c r="D165" t="s">
        <v>93</v>
      </c>
      <c r="E165">
        <v>615</v>
      </c>
      <c r="F165" s="2">
        <v>4.0000000000000002E-4</v>
      </c>
      <c r="G165" s="26">
        <f t="shared" si="2"/>
        <v>3.4169609049668165E-3</v>
      </c>
    </row>
    <row r="166" spans="1:7" x14ac:dyDescent="0.2">
      <c r="A166">
        <v>132</v>
      </c>
      <c r="B166">
        <v>2706</v>
      </c>
      <c r="C166" t="s">
        <v>1237</v>
      </c>
      <c r="D166" t="s">
        <v>1235</v>
      </c>
      <c r="E166">
        <v>572</v>
      </c>
      <c r="F166" s="2">
        <v>4.0000000000000002E-4</v>
      </c>
      <c r="G166" s="26">
        <f t="shared" si="2"/>
        <v>3.1780514433187301E-3</v>
      </c>
    </row>
    <row r="167" spans="1:7" x14ac:dyDescent="0.2">
      <c r="A167">
        <v>133</v>
      </c>
      <c r="B167">
        <v>5490</v>
      </c>
      <c r="C167" t="s">
        <v>1238</v>
      </c>
      <c r="D167" t="s">
        <v>1214</v>
      </c>
      <c r="E167">
        <v>516</v>
      </c>
      <c r="F167" s="2">
        <v>4.0000000000000002E-4</v>
      </c>
      <c r="G167" s="26">
        <f t="shared" si="2"/>
        <v>2.8669135397770364E-3</v>
      </c>
    </row>
    <row r="168" spans="1:7" x14ac:dyDescent="0.2">
      <c r="A168">
        <v>134</v>
      </c>
      <c r="B168">
        <v>5464</v>
      </c>
      <c r="C168" t="s">
        <v>1239</v>
      </c>
      <c r="D168" t="s">
        <v>1214</v>
      </c>
      <c r="E168">
        <v>496</v>
      </c>
      <c r="F168" s="2">
        <v>2.9999999999999997E-4</v>
      </c>
      <c r="G168" s="26">
        <f t="shared" si="2"/>
        <v>2.7557928599407171E-3</v>
      </c>
    </row>
    <row r="169" spans="1:7" x14ac:dyDescent="0.2">
      <c r="A169">
        <v>135</v>
      </c>
      <c r="B169">
        <v>5493</v>
      </c>
      <c r="C169" t="s">
        <v>1240</v>
      </c>
      <c r="D169" t="s">
        <v>1214</v>
      </c>
      <c r="E169">
        <v>489</v>
      </c>
      <c r="F169" s="2">
        <v>2.9999999999999997E-4</v>
      </c>
      <c r="G169" s="26">
        <f t="shared" si="2"/>
        <v>2.7169006219980056E-3</v>
      </c>
    </row>
    <row r="170" spans="1:7" x14ac:dyDescent="0.2">
      <c r="A170">
        <v>136</v>
      </c>
      <c r="B170">
        <v>5013</v>
      </c>
      <c r="C170" t="s">
        <v>1241</v>
      </c>
      <c r="D170" t="s">
        <v>93</v>
      </c>
      <c r="E170">
        <v>476</v>
      </c>
      <c r="F170" s="2">
        <v>2.9999999999999997E-4</v>
      </c>
      <c r="G170" s="26">
        <f t="shared" si="2"/>
        <v>2.6446721801043978E-3</v>
      </c>
    </row>
    <row r="171" spans="1:7" x14ac:dyDescent="0.2">
      <c r="A171">
        <v>137</v>
      </c>
      <c r="B171">
        <v>3199</v>
      </c>
      <c r="C171" t="s">
        <v>1242</v>
      </c>
      <c r="D171" t="s">
        <v>1202</v>
      </c>
      <c r="E171">
        <v>465</v>
      </c>
      <c r="F171" s="2">
        <v>2.9999999999999997E-4</v>
      </c>
      <c r="G171" s="26">
        <f t="shared" si="2"/>
        <v>2.5835558061944224E-3</v>
      </c>
    </row>
    <row r="172" spans="1:7" x14ac:dyDescent="0.2">
      <c r="A172">
        <v>138</v>
      </c>
      <c r="B172">
        <v>5001</v>
      </c>
      <c r="C172" t="s">
        <v>1243</v>
      </c>
      <c r="D172" t="s">
        <v>93</v>
      </c>
      <c r="E172">
        <v>436</v>
      </c>
      <c r="F172" s="2">
        <v>2.9999999999999997E-4</v>
      </c>
      <c r="G172" s="26">
        <f t="shared" si="2"/>
        <v>2.4224308204317596E-3</v>
      </c>
    </row>
    <row r="173" spans="1:7" x14ac:dyDescent="0.2">
      <c r="A173">
        <v>139</v>
      </c>
      <c r="B173">
        <v>2727</v>
      </c>
      <c r="C173" t="s">
        <v>1244</v>
      </c>
      <c r="D173" t="s">
        <v>1235</v>
      </c>
      <c r="E173">
        <v>434</v>
      </c>
      <c r="F173" s="2">
        <v>2.9999999999999997E-4</v>
      </c>
      <c r="G173" s="26">
        <f t="shared" si="2"/>
        <v>2.4113187524481276E-3</v>
      </c>
    </row>
    <row r="174" spans="1:7" x14ac:dyDescent="0.2">
      <c r="A174">
        <v>140</v>
      </c>
      <c r="B174">
        <v>2772</v>
      </c>
      <c r="C174" t="s">
        <v>1245</v>
      </c>
      <c r="D174" t="s">
        <v>1235</v>
      </c>
      <c r="E174">
        <v>407</v>
      </c>
      <c r="F174" s="2">
        <v>2.9999999999999997E-4</v>
      </c>
      <c r="G174" s="26">
        <f t="shared" si="2"/>
        <v>2.2613058346690963E-3</v>
      </c>
    </row>
    <row r="175" spans="1:7" x14ac:dyDescent="0.2">
      <c r="A175">
        <v>141</v>
      </c>
      <c r="B175">
        <v>9010</v>
      </c>
      <c r="C175" t="s">
        <v>1246</v>
      </c>
      <c r="D175" t="s">
        <v>1190</v>
      </c>
      <c r="E175">
        <v>388</v>
      </c>
      <c r="F175" s="2">
        <v>2.9999999999999997E-4</v>
      </c>
      <c r="G175" s="26">
        <f t="shared" si="2"/>
        <v>2.1557411888245932E-3</v>
      </c>
    </row>
    <row r="176" spans="1:7" x14ac:dyDescent="0.2">
      <c r="A176">
        <v>142</v>
      </c>
      <c r="B176">
        <v>3322</v>
      </c>
      <c r="C176" t="s">
        <v>1247</v>
      </c>
      <c r="D176" t="s">
        <v>1206</v>
      </c>
      <c r="E176">
        <v>373</v>
      </c>
      <c r="F176" s="2">
        <v>2.9999999999999997E-4</v>
      </c>
      <c r="G176" s="26">
        <f t="shared" si="2"/>
        <v>2.0724006789473539E-3</v>
      </c>
    </row>
    <row r="177" spans="1:7" x14ac:dyDescent="0.2">
      <c r="A177">
        <v>143</v>
      </c>
      <c r="B177">
        <v>3635</v>
      </c>
      <c r="C177" t="s">
        <v>1248</v>
      </c>
      <c r="D177" t="s">
        <v>1195</v>
      </c>
      <c r="E177">
        <v>364</v>
      </c>
      <c r="F177" s="2">
        <v>2.9999999999999997E-4</v>
      </c>
      <c r="G177" s="26">
        <f t="shared" si="2"/>
        <v>2.02239637302101E-3</v>
      </c>
    </row>
    <row r="178" spans="1:7" x14ac:dyDescent="0.2">
      <c r="A178">
        <v>144</v>
      </c>
      <c r="B178">
        <v>2792</v>
      </c>
      <c r="C178" t="s">
        <v>1249</v>
      </c>
      <c r="D178" t="s">
        <v>1235</v>
      </c>
      <c r="E178">
        <v>331</v>
      </c>
      <c r="F178" s="2">
        <v>2.0000000000000001E-4</v>
      </c>
      <c r="G178" s="26">
        <f t="shared" si="2"/>
        <v>1.8390472512910833E-3</v>
      </c>
    </row>
    <row r="179" spans="1:7" x14ac:dyDescent="0.2">
      <c r="A179">
        <v>145</v>
      </c>
      <c r="B179">
        <v>5454</v>
      </c>
      <c r="C179" t="s">
        <v>1250</v>
      </c>
      <c r="D179" t="s">
        <v>1214</v>
      </c>
      <c r="E179">
        <v>325</v>
      </c>
      <c r="F179" s="2">
        <v>2.0000000000000001E-4</v>
      </c>
      <c r="G179" s="26">
        <f t="shared" si="2"/>
        <v>1.8057110473401875E-3</v>
      </c>
    </row>
    <row r="180" spans="1:7" x14ac:dyDescent="0.2">
      <c r="A180">
        <v>146</v>
      </c>
      <c r="B180">
        <v>5441</v>
      </c>
      <c r="C180" t="s">
        <v>1251</v>
      </c>
      <c r="D180" t="s">
        <v>1214</v>
      </c>
      <c r="E180">
        <v>290</v>
      </c>
      <c r="F180" s="2">
        <v>2.0000000000000001E-4</v>
      </c>
      <c r="G180" s="26">
        <f t="shared" si="2"/>
        <v>1.6112498576266289E-3</v>
      </c>
    </row>
    <row r="181" spans="1:7" x14ac:dyDescent="0.2">
      <c r="A181">
        <v>147</v>
      </c>
      <c r="B181">
        <v>3677</v>
      </c>
      <c r="C181" t="s">
        <v>1252</v>
      </c>
      <c r="D181" t="s">
        <v>1195</v>
      </c>
      <c r="E181">
        <v>289</v>
      </c>
      <c r="F181" s="2">
        <v>2.0000000000000001E-4</v>
      </c>
      <c r="G181" s="26">
        <f t="shared" si="2"/>
        <v>1.605693823634813E-3</v>
      </c>
    </row>
    <row r="182" spans="1:7" x14ac:dyDescent="0.2">
      <c r="A182">
        <v>148</v>
      </c>
      <c r="B182">
        <v>5033</v>
      </c>
      <c r="C182" t="s">
        <v>1253</v>
      </c>
      <c r="D182" t="s">
        <v>93</v>
      </c>
      <c r="E182">
        <v>274</v>
      </c>
      <c r="F182" s="2">
        <v>2.0000000000000001E-4</v>
      </c>
      <c r="G182" s="26">
        <f t="shared" si="2"/>
        <v>1.5223533137575735E-3</v>
      </c>
    </row>
    <row r="183" spans="1:7" x14ac:dyDescent="0.2">
      <c r="A183">
        <v>149</v>
      </c>
      <c r="B183">
        <v>2799</v>
      </c>
      <c r="C183" t="s">
        <v>1254</v>
      </c>
      <c r="D183" t="s">
        <v>1235</v>
      </c>
      <c r="E183">
        <v>258</v>
      </c>
      <c r="F183" s="2">
        <v>2.0000000000000001E-4</v>
      </c>
      <c r="G183" s="26">
        <f t="shared" si="2"/>
        <v>1.4334567698885182E-3</v>
      </c>
    </row>
    <row r="184" spans="1:7" x14ac:dyDescent="0.2">
      <c r="A184">
        <v>150</v>
      </c>
      <c r="B184">
        <v>5077</v>
      </c>
      <c r="C184" t="s">
        <v>1255</v>
      </c>
      <c r="D184" t="s">
        <v>93</v>
      </c>
      <c r="E184">
        <v>257</v>
      </c>
      <c r="F184" s="2">
        <v>2.0000000000000001E-4</v>
      </c>
      <c r="G184" s="26">
        <f t="shared" si="2"/>
        <v>1.4279007358967023E-3</v>
      </c>
    </row>
    <row r="185" spans="1:7" x14ac:dyDescent="0.2">
      <c r="A185">
        <v>151</v>
      </c>
      <c r="B185">
        <v>5413</v>
      </c>
      <c r="C185" t="s">
        <v>1256</v>
      </c>
      <c r="D185" t="s">
        <v>1214</v>
      </c>
      <c r="E185">
        <v>242</v>
      </c>
      <c r="F185" s="2">
        <v>2.0000000000000001E-4</v>
      </c>
      <c r="G185" s="26">
        <f t="shared" si="2"/>
        <v>1.3445602260194628E-3</v>
      </c>
    </row>
    <row r="186" spans="1:7" x14ac:dyDescent="0.2">
      <c r="A186">
        <v>152</v>
      </c>
      <c r="B186">
        <v>5422</v>
      </c>
      <c r="C186" t="s">
        <v>1257</v>
      </c>
      <c r="D186" t="s">
        <v>1214</v>
      </c>
      <c r="E186">
        <v>232</v>
      </c>
      <c r="F186" s="2">
        <v>2.0000000000000001E-4</v>
      </c>
      <c r="G186" s="26">
        <f t="shared" si="2"/>
        <v>1.2889998861013031E-3</v>
      </c>
    </row>
    <row r="187" spans="1:7" x14ac:dyDescent="0.2">
      <c r="A187">
        <v>153</v>
      </c>
      <c r="B187">
        <v>2700</v>
      </c>
      <c r="C187" t="s">
        <v>697</v>
      </c>
      <c r="D187" t="s">
        <v>1235</v>
      </c>
      <c r="E187">
        <v>228</v>
      </c>
      <c r="F187" s="2">
        <v>2.0000000000000001E-4</v>
      </c>
      <c r="G187" s="26">
        <f t="shared" si="2"/>
        <v>1.2667757501340392E-3</v>
      </c>
    </row>
    <row r="188" spans="1:7" x14ac:dyDescent="0.2">
      <c r="A188">
        <v>154</v>
      </c>
      <c r="B188">
        <v>2710</v>
      </c>
      <c r="C188" t="s">
        <v>1258</v>
      </c>
      <c r="D188" t="s">
        <v>1235</v>
      </c>
      <c r="E188">
        <v>214</v>
      </c>
      <c r="F188" s="2">
        <v>1E-4</v>
      </c>
      <c r="G188" s="26">
        <f t="shared" si="2"/>
        <v>1.1889912742486159E-3</v>
      </c>
    </row>
    <row r="189" spans="1:7" x14ac:dyDescent="0.2">
      <c r="A189">
        <v>155</v>
      </c>
      <c r="B189">
        <v>5411</v>
      </c>
      <c r="C189" t="s">
        <v>1259</v>
      </c>
      <c r="D189" t="s">
        <v>1214</v>
      </c>
      <c r="E189">
        <v>207</v>
      </c>
      <c r="F189" s="2">
        <v>1E-4</v>
      </c>
      <c r="G189" s="26">
        <f t="shared" si="2"/>
        <v>1.1500990363059042E-3</v>
      </c>
    </row>
    <row r="190" spans="1:7" x14ac:dyDescent="0.2">
      <c r="A190">
        <v>156</v>
      </c>
      <c r="B190">
        <v>2121</v>
      </c>
      <c r="C190" t="s">
        <v>1260</v>
      </c>
      <c r="D190" t="s">
        <v>1261</v>
      </c>
      <c r="E190">
        <v>206</v>
      </c>
      <c r="F190" s="2">
        <v>1E-4</v>
      </c>
      <c r="G190" s="26">
        <f t="shared" si="2"/>
        <v>1.1445430023140882E-3</v>
      </c>
    </row>
    <row r="191" spans="1:7" x14ac:dyDescent="0.2">
      <c r="A191">
        <v>157</v>
      </c>
      <c r="B191">
        <v>5011</v>
      </c>
      <c r="C191" t="s">
        <v>1262</v>
      </c>
      <c r="D191" t="s">
        <v>93</v>
      </c>
      <c r="E191">
        <v>202</v>
      </c>
      <c r="F191" s="2">
        <v>1E-4</v>
      </c>
      <c r="G191" s="26">
        <f t="shared" si="2"/>
        <v>1.1223188663468243E-3</v>
      </c>
    </row>
    <row r="192" spans="1:7" x14ac:dyDescent="0.2">
      <c r="A192">
        <v>158</v>
      </c>
      <c r="B192">
        <v>2756</v>
      </c>
      <c r="C192" t="s">
        <v>1263</v>
      </c>
      <c r="D192" t="s">
        <v>1235</v>
      </c>
      <c r="E192">
        <v>173</v>
      </c>
      <c r="F192" s="2">
        <v>1E-4</v>
      </c>
      <c r="G192" s="26">
        <f t="shared" si="2"/>
        <v>9.6119388058416141E-4</v>
      </c>
    </row>
    <row r="193" spans="1:7" x14ac:dyDescent="0.2">
      <c r="A193">
        <v>159</v>
      </c>
      <c r="B193">
        <v>2711</v>
      </c>
      <c r="C193" t="s">
        <v>1264</v>
      </c>
      <c r="D193" t="s">
        <v>1235</v>
      </c>
      <c r="E193">
        <v>145</v>
      </c>
      <c r="F193" s="2">
        <v>1E-4</v>
      </c>
      <c r="G193" s="26">
        <f t="shared" si="2"/>
        <v>8.0562492881331446E-4</v>
      </c>
    </row>
    <row r="194" spans="1:7" x14ac:dyDescent="0.2">
      <c r="A194">
        <v>160</v>
      </c>
      <c r="B194">
        <v>5060</v>
      </c>
      <c r="C194" t="s">
        <v>1265</v>
      </c>
      <c r="D194" t="s">
        <v>93</v>
      </c>
      <c r="E194">
        <v>115</v>
      </c>
      <c r="F194" s="2">
        <v>1E-4</v>
      </c>
      <c r="G194" s="26">
        <f t="shared" si="2"/>
        <v>6.3894390905883558E-4</v>
      </c>
    </row>
    <row r="195" spans="1:7" x14ac:dyDescent="0.2">
      <c r="A195">
        <v>161</v>
      </c>
      <c r="B195">
        <v>3617</v>
      </c>
      <c r="C195" t="s">
        <v>1266</v>
      </c>
      <c r="D195" t="s">
        <v>1195</v>
      </c>
      <c r="E195">
        <v>103</v>
      </c>
      <c r="F195" s="2">
        <v>1E-4</v>
      </c>
      <c r="G195" s="26">
        <f t="shared" si="2"/>
        <v>5.722715011570441E-4</v>
      </c>
    </row>
    <row r="196" spans="1:7" x14ac:dyDescent="0.2">
      <c r="A196">
        <v>162</v>
      </c>
      <c r="B196">
        <v>5433</v>
      </c>
      <c r="C196" t="s">
        <v>1267</v>
      </c>
      <c r="D196" t="s">
        <v>1214</v>
      </c>
      <c r="E196">
        <v>42</v>
      </c>
      <c r="F196" s="2">
        <v>1E-4</v>
      </c>
      <c r="G196" s="26">
        <f t="shared" si="2"/>
        <v>2.333534276562704E-4</v>
      </c>
    </row>
    <row r="197" spans="1:7" x14ac:dyDescent="0.2">
      <c r="A197" t="s">
        <v>1268</v>
      </c>
      <c r="B197">
        <v>3500</v>
      </c>
      <c r="C197" t="s">
        <v>1269</v>
      </c>
      <c r="D197" t="s">
        <v>1208</v>
      </c>
      <c r="E197">
        <v>0</v>
      </c>
      <c r="F197" s="2">
        <v>0</v>
      </c>
      <c r="G197" s="26">
        <f t="shared" si="2"/>
        <v>0</v>
      </c>
    </row>
    <row r="198" spans="1:7" x14ac:dyDescent="0.2">
      <c r="A198" t="s">
        <v>1270</v>
      </c>
      <c r="B198">
        <v>2717</v>
      </c>
      <c r="C198" t="s">
        <v>1271</v>
      </c>
      <c r="D198" t="s">
        <v>1235</v>
      </c>
      <c r="E198">
        <v>0</v>
      </c>
      <c r="F198" s="2">
        <v>0</v>
      </c>
      <c r="G198" s="26">
        <f t="shared" si="2"/>
        <v>0</v>
      </c>
    </row>
    <row r="199" spans="1:7" x14ac:dyDescent="0.2">
      <c r="A199" t="s">
        <v>1272</v>
      </c>
      <c r="B199">
        <v>1421</v>
      </c>
      <c r="C199" t="s">
        <v>1273</v>
      </c>
      <c r="D199" t="s">
        <v>1216</v>
      </c>
      <c r="E199">
        <v>0</v>
      </c>
      <c r="F199" s="2">
        <v>0</v>
      </c>
      <c r="G199" s="26">
        <f t="shared" si="2"/>
        <v>0</v>
      </c>
    </row>
    <row r="200" spans="1:7" x14ac:dyDescent="0.2">
      <c r="A200" t="s">
        <v>1274</v>
      </c>
      <c r="B200">
        <v>1414</v>
      </c>
      <c r="C200" t="s">
        <v>1275</v>
      </c>
      <c r="D200" t="s">
        <v>1216</v>
      </c>
      <c r="E200">
        <v>0</v>
      </c>
      <c r="F200" s="2">
        <v>0</v>
      </c>
      <c r="G200" s="26">
        <f t="shared" si="2"/>
        <v>0</v>
      </c>
    </row>
    <row r="201" spans="1:7" x14ac:dyDescent="0.2">
      <c r="A201" t="s">
        <v>1276</v>
      </c>
      <c r="B201">
        <v>2929</v>
      </c>
      <c r="C201" t="s">
        <v>1277</v>
      </c>
      <c r="D201" t="s">
        <v>1024</v>
      </c>
      <c r="E201">
        <v>0</v>
      </c>
      <c r="F201" s="2">
        <v>0</v>
      </c>
      <c r="G201" s="26">
        <f t="shared" si="2"/>
        <v>0</v>
      </c>
    </row>
    <row r="202" spans="1:7" x14ac:dyDescent="0.2">
      <c r="A202" t="s">
        <v>1278</v>
      </c>
      <c r="B202">
        <v>2714</v>
      </c>
      <c r="C202" t="s">
        <v>1279</v>
      </c>
      <c r="D202" t="s">
        <v>1235</v>
      </c>
      <c r="E202">
        <v>0</v>
      </c>
      <c r="F202" s="2">
        <v>0</v>
      </c>
      <c r="G202" s="26">
        <f t="shared" si="2"/>
        <v>0</v>
      </c>
    </row>
    <row r="203" spans="1:7" x14ac:dyDescent="0.2">
      <c r="A203" t="s">
        <v>1280</v>
      </c>
      <c r="B203">
        <v>2789</v>
      </c>
      <c r="C203" t="s">
        <v>1281</v>
      </c>
      <c r="D203" t="s">
        <v>1235</v>
      </c>
      <c r="E203">
        <v>0</v>
      </c>
      <c r="F203" s="2">
        <v>0</v>
      </c>
      <c r="G203" s="26">
        <f t="shared" si="2"/>
        <v>0</v>
      </c>
    </row>
    <row r="204" spans="1:7" x14ac:dyDescent="0.2">
      <c r="A204" t="s">
        <v>1282</v>
      </c>
      <c r="B204">
        <v>1400</v>
      </c>
      <c r="C204" t="s">
        <v>1283</v>
      </c>
      <c r="D204" t="s">
        <v>1216</v>
      </c>
      <c r="E204">
        <v>0</v>
      </c>
      <c r="F204" s="2">
        <v>0</v>
      </c>
      <c r="G204" s="26">
        <f t="shared" si="2"/>
        <v>0</v>
      </c>
    </row>
    <row r="205" spans="1:7" x14ac:dyDescent="0.2">
      <c r="A205" t="s">
        <v>1284</v>
      </c>
      <c r="B205">
        <v>2018</v>
      </c>
      <c r="C205" t="s">
        <v>1285</v>
      </c>
      <c r="D205" t="s">
        <v>1136</v>
      </c>
      <c r="E205">
        <v>0</v>
      </c>
      <c r="F205" s="2">
        <v>0</v>
      </c>
      <c r="G205" s="26">
        <f t="shared" si="2"/>
        <v>0</v>
      </c>
    </row>
    <row r="206" spans="1:7" x14ac:dyDescent="0.2">
      <c r="A206" t="s">
        <v>1286</v>
      </c>
      <c r="B206">
        <v>1456</v>
      </c>
      <c r="C206" t="s">
        <v>1287</v>
      </c>
      <c r="D206" t="s">
        <v>1216</v>
      </c>
      <c r="E206">
        <v>0</v>
      </c>
      <c r="F206" s="2">
        <v>0</v>
      </c>
      <c r="G206" s="26">
        <f t="shared" si="2"/>
        <v>0</v>
      </c>
    </row>
    <row r="207" spans="1:7" x14ac:dyDescent="0.2">
      <c r="A207" t="s">
        <v>1288</v>
      </c>
      <c r="B207">
        <v>1490</v>
      </c>
      <c r="C207" t="s">
        <v>1289</v>
      </c>
      <c r="D207" t="s">
        <v>1216</v>
      </c>
      <c r="E207">
        <v>0</v>
      </c>
      <c r="F207" s="2">
        <v>0</v>
      </c>
      <c r="G207" s="26">
        <f t="shared" si="2"/>
        <v>0</v>
      </c>
    </row>
    <row r="208" spans="1:7" x14ac:dyDescent="0.2">
      <c r="A208" t="s">
        <v>1290</v>
      </c>
      <c r="B208">
        <v>4499</v>
      </c>
      <c r="C208" t="s">
        <v>1291</v>
      </c>
      <c r="D208" t="s">
        <v>99</v>
      </c>
      <c r="E208">
        <v>0</v>
      </c>
      <c r="F208" s="2">
        <v>0</v>
      </c>
      <c r="G208" s="26">
        <f t="shared" si="2"/>
        <v>0</v>
      </c>
    </row>
    <row r="209" spans="1:7" x14ac:dyDescent="0.2">
      <c r="A209" t="s">
        <v>1292</v>
      </c>
      <c r="B209">
        <v>9099</v>
      </c>
      <c r="C209" t="s">
        <v>1293</v>
      </c>
      <c r="D209" t="s">
        <v>1190</v>
      </c>
      <c r="E209">
        <v>0</v>
      </c>
      <c r="F209" s="2">
        <v>0</v>
      </c>
      <c r="G209" s="26">
        <f t="shared" si="2"/>
        <v>0</v>
      </c>
    </row>
    <row r="210" spans="1:7" x14ac:dyDescent="0.2">
      <c r="A210" t="s">
        <v>1294</v>
      </c>
      <c r="B210">
        <v>2939</v>
      </c>
      <c r="C210" t="s">
        <v>1295</v>
      </c>
      <c r="D210" t="s">
        <v>1024</v>
      </c>
      <c r="E210">
        <v>0</v>
      </c>
      <c r="F210" s="2">
        <v>0</v>
      </c>
      <c r="G210" s="26">
        <f t="shared" si="2"/>
        <v>0</v>
      </c>
    </row>
    <row r="211" spans="1:7" x14ac:dyDescent="0.2">
      <c r="A211" t="s">
        <v>1296</v>
      </c>
      <c r="B211">
        <v>2949</v>
      </c>
      <c r="C211" t="s">
        <v>1297</v>
      </c>
      <c r="D211" t="s">
        <v>1024</v>
      </c>
      <c r="E211">
        <v>0</v>
      </c>
      <c r="F211" s="2">
        <v>0</v>
      </c>
      <c r="G211" s="26">
        <f t="shared" si="2"/>
        <v>0</v>
      </c>
    </row>
    <row r="212" spans="1:7" x14ac:dyDescent="0.2">
      <c r="A212" t="s">
        <v>1298</v>
      </c>
      <c r="B212">
        <v>1005</v>
      </c>
      <c r="C212" t="s">
        <v>1299</v>
      </c>
      <c r="D212" t="s">
        <v>1084</v>
      </c>
      <c r="E212">
        <v>0</v>
      </c>
      <c r="F212" s="2">
        <v>0</v>
      </c>
      <c r="G212" s="26">
        <f t="shared" si="2"/>
        <v>0</v>
      </c>
    </row>
    <row r="213" spans="1:7" x14ac:dyDescent="0.2">
      <c r="A213" t="s">
        <v>1300</v>
      </c>
      <c r="B213">
        <v>2959</v>
      </c>
      <c r="C213" t="s">
        <v>1301</v>
      </c>
      <c r="D213" t="s">
        <v>1024</v>
      </c>
      <c r="E213">
        <v>0</v>
      </c>
      <c r="F213" s="2">
        <v>0</v>
      </c>
      <c r="G213" s="26">
        <f t="shared" si="2"/>
        <v>0</v>
      </c>
    </row>
    <row r="218" spans="1:7" x14ac:dyDescent="0.2">
      <c r="A218" t="s">
        <v>1</v>
      </c>
    </row>
    <row r="219" spans="1:7" x14ac:dyDescent="0.2">
      <c r="A219" t="s">
        <v>1</v>
      </c>
    </row>
    <row r="220" spans="1:7" x14ac:dyDescent="0.2">
      <c r="A220" t="s">
        <v>1073</v>
      </c>
    </row>
    <row r="221" spans="1:7" x14ac:dyDescent="0.2">
      <c r="A221" t="s">
        <v>1</v>
      </c>
    </row>
    <row r="223" spans="1:7" x14ac:dyDescent="0.2">
      <c r="A223" t="s">
        <v>1</v>
      </c>
    </row>
    <row r="224" spans="1:7" x14ac:dyDescent="0.2">
      <c r="A224" t="s">
        <v>1</v>
      </c>
    </row>
  </sheetData>
  <autoFilter ref="A34:M34" xr:uid="{9DA67417-AF31-BA4D-BB45-D549887F10DD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Resumo DD</vt:lpstr>
      <vt:lpstr>TSE_DD</vt:lpstr>
      <vt:lpstr>Resumo DF</vt:lpstr>
      <vt:lpstr>TSE_DF</vt:lpstr>
      <vt:lpstr>DDGraf</vt:lpstr>
      <vt:lpstr>DFGraf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Teixeira</dc:creator>
  <cp:lastModifiedBy>Carlos Teixeira</cp:lastModifiedBy>
  <dcterms:created xsi:type="dcterms:W3CDTF">2021-08-19T22:23:24Z</dcterms:created>
  <dcterms:modified xsi:type="dcterms:W3CDTF">2022-06-25T16:39:05Z</dcterms:modified>
</cp:coreProperties>
</file>