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08"/>
  <workbookPr hidePivotFieldList="1" defaultThemeVersion="202300"/>
  <mc:AlternateContent xmlns:mc="http://schemas.openxmlformats.org/markup-compatibility/2006">
    <mc:Choice Requires="x15">
      <x15ac:absPath xmlns:x15ac="http://schemas.microsoft.com/office/spreadsheetml/2010/11/ac" url="/Users/carlosrobertoteixeiranetto/Documents/Democracia/Eleicoes_2024/"/>
    </mc:Choice>
  </mc:AlternateContent>
  <xr:revisionPtr revIDLastSave="0" documentId="13_ncr:1_{031A1AD0-AF4F-1843-831A-A5AEB3D9FF01}" xr6:coauthVersionLast="47" xr6:coauthVersionMax="47" xr10:uidLastSave="{00000000-0000-0000-0000-000000000000}"/>
  <bookViews>
    <workbookView xWindow="0" yWindow="500" windowWidth="27900" windowHeight="17500" activeTab="5" xr2:uid="{8EAC531D-5FA1-A249-9608-ED692403358C}"/>
  </bookViews>
  <sheets>
    <sheet name="Resumo" sheetId="7" r:id="rId1"/>
    <sheet name="Fontes" sheetId="2" r:id="rId2"/>
    <sheet name="Votos Nominais" sheetId="1" r:id="rId3"/>
    <sheet name="Chart1" sheetId="4" r:id="rId4"/>
    <sheet name="Chart2" sheetId="8" r:id="rId5"/>
    <sheet name="Chart3" sheetId="10" r:id="rId6"/>
    <sheet name="Partidos" sheetId="3" r:id="rId7"/>
    <sheet name="Eleitos 2016 a 2024" sheetId="5" r:id="rId8"/>
    <sheet name="Camara out24" sheetId="9" r:id="rId9"/>
  </sheets>
  <definedNames>
    <definedName name="_xlnm._FilterDatabase" localSheetId="7" hidden="1">'Eleitos 2016 a 2024'!$A$1:$E$154</definedName>
    <definedName name="_xlnm._FilterDatabase" localSheetId="2" hidden="1">'Votos Nominais'!$A$1:$H$732</definedName>
  </definedNames>
  <calcPr calcId="191029"/>
  <pivotCaches>
    <pivotCache cacheId="751" r:id="rId10"/>
    <pivotCache cacheId="752" r:id="rId11"/>
    <pivotCache cacheId="753" r:id="rId12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7" i="7" l="1"/>
  <c r="A46" i="7"/>
  <c r="B20" i="7" l="1"/>
  <c r="K23" i="3"/>
  <c r="L23" i="3"/>
  <c r="K25" i="3"/>
  <c r="L25" i="3"/>
  <c r="K27" i="3"/>
  <c r="L27" i="3"/>
  <c r="L20" i="3"/>
  <c r="K20" i="3"/>
  <c r="I13" i="3"/>
  <c r="I14" i="3"/>
  <c r="I15" i="3"/>
  <c r="I16" i="3"/>
  <c r="I17" i="3"/>
  <c r="I18" i="3"/>
  <c r="I19" i="3"/>
  <c r="I20" i="3"/>
  <c r="I21" i="3"/>
  <c r="B40" i="2"/>
  <c r="A43" i="2" l="1"/>
  <c r="I44" i="1"/>
  <c r="I21" i="1"/>
  <c r="I5" i="3" l="1"/>
  <c r="I6" i="3"/>
  <c r="I7" i="3"/>
  <c r="I8" i="3"/>
  <c r="I9" i="3"/>
  <c r="I10" i="3"/>
  <c r="I11" i="3"/>
  <c r="I12" i="3"/>
  <c r="I4" i="3"/>
  <c r="B53" i="2"/>
  <c r="B15" i="2"/>
  <c r="B57" i="2"/>
  <c r="B56" i="2"/>
  <c r="C20" i="7"/>
  <c r="C19" i="7"/>
  <c r="C18" i="7"/>
  <c r="C17" i="7"/>
  <c r="C16" i="7"/>
  <c r="C15" i="7"/>
  <c r="C14" i="7"/>
  <c r="L28" i="3" l="1"/>
  <c r="D19" i="7"/>
  <c r="D31" i="7" s="1"/>
  <c r="A42" i="7"/>
  <c r="A20" i="7"/>
  <c r="A32" i="7" s="1"/>
  <c r="A18" i="7"/>
  <c r="A30" i="7" s="1"/>
  <c r="B10" i="7"/>
  <c r="A10" i="7"/>
  <c r="B9" i="7"/>
  <c r="A9" i="7"/>
  <c r="A1" i="7"/>
  <c r="B54" i="2"/>
  <c r="A57" i="2" s="1"/>
  <c r="B45" i="2"/>
  <c r="B46" i="2"/>
  <c r="A56" i="2" l="1"/>
  <c r="E13" i="2" l="1"/>
  <c r="E11" i="2"/>
  <c r="E10" i="2"/>
  <c r="E9" i="2"/>
  <c r="E8" i="2"/>
  <c r="D10" i="2"/>
  <c r="D9" i="2"/>
  <c r="D8" i="2"/>
  <c r="B32" i="7"/>
  <c r="C32" i="7" s="1"/>
  <c r="E31" i="7"/>
  <c r="E27" i="7"/>
  <c r="I23" i="7"/>
  <c r="E19" i="7"/>
  <c r="F19" i="7" s="1"/>
  <c r="C43" i="7"/>
  <c r="C42" i="7"/>
  <c r="C41" i="7"/>
  <c r="C40" i="7"/>
  <c r="E15" i="7"/>
  <c r="F15" i="7" s="1"/>
  <c r="C39" i="7"/>
  <c r="C38" i="7"/>
  <c r="C9" i="7"/>
  <c r="A7" i="7"/>
  <c r="A5" i="7"/>
  <c r="A4" i="7"/>
  <c r="D3" i="7"/>
  <c r="D15" i="7" s="1"/>
  <c r="D27" i="7" s="1"/>
  <c r="A3" i="7"/>
  <c r="A2" i="7"/>
  <c r="F20" i="7" l="1"/>
  <c r="A15" i="7"/>
  <c r="A27" i="7" s="1"/>
  <c r="A39" i="7"/>
  <c r="A40" i="7"/>
  <c r="A16" i="7"/>
  <c r="A28" i="7" s="1"/>
  <c r="A41" i="7"/>
  <c r="A17" i="7"/>
  <c r="A29" i="7" s="1"/>
  <c r="A38" i="7"/>
  <c r="A14" i="7"/>
  <c r="A26" i="7" s="1"/>
  <c r="A43" i="7"/>
  <c r="A19" i="7"/>
  <c r="A31" i="7" s="1"/>
  <c r="C29" i="7"/>
  <c r="B41" i="7" s="1"/>
  <c r="F31" i="7"/>
  <c r="D11" i="2"/>
  <c r="C26" i="7"/>
  <c r="B38" i="7" s="1"/>
  <c r="F27" i="7"/>
  <c r="I20" i="7"/>
  <c r="C27" i="7"/>
  <c r="B39" i="7" s="1"/>
  <c r="C46" i="7"/>
  <c r="C47" i="7" s="1"/>
  <c r="C30" i="7"/>
  <c r="B42" i="7" s="1"/>
  <c r="B6" i="7"/>
  <c r="C28" i="7"/>
  <c r="B40" i="7" s="1"/>
  <c r="C31" i="7"/>
  <c r="B43" i="7" s="1"/>
  <c r="B46" i="7" l="1"/>
  <c r="B47" i="7" s="1"/>
  <c r="K28" i="3" l="1"/>
  <c r="B34" i="2"/>
  <c r="B36" i="2"/>
  <c r="B48" i="2" s="1"/>
  <c r="B32" i="2"/>
  <c r="B22" i="2"/>
  <c r="B25" i="2"/>
  <c r="B27" i="2"/>
  <c r="B41" i="2" s="1"/>
  <c r="B9" i="2"/>
  <c r="B13" i="2"/>
  <c r="D13" i="2" s="1"/>
  <c r="B17" i="2"/>
  <c r="D12" i="2" l="1"/>
  <c r="B43" i="2" s="1"/>
  <c r="D36" i="2"/>
  <c r="B3" i="7"/>
  <c r="B42" i="2"/>
  <c r="B2" i="7"/>
  <c r="B7" i="7"/>
  <c r="B5" i="7"/>
  <c r="B58" i="2" l="1"/>
  <c r="B60" i="2" s="1"/>
  <c r="B4" i="7" s="1"/>
  <c r="B8" i="7" s="1"/>
  <c r="I8" i="7" s="1"/>
  <c r="E3" i="7"/>
  <c r="B44" i="2"/>
  <c r="B51" i="2" l="1"/>
  <c r="M28" i="3" s="1"/>
  <c r="B47" i="2"/>
  <c r="E7" i="7"/>
  <c r="E8" i="7" s="1"/>
  <c r="I3" i="7"/>
  <c r="G3" i="7"/>
  <c r="B49" i="2" l="1"/>
  <c r="B11" i="7"/>
  <c r="I11" i="7" s="1"/>
  <c r="C51" i="2" l="1"/>
  <c r="D37" i="2"/>
  <c r="C47" i="2"/>
  <c r="C56" i="2"/>
  <c r="C2" i="7" s="1"/>
  <c r="C57" i="2"/>
  <c r="C3" i="7" s="1"/>
  <c r="D39" i="7" s="1"/>
  <c r="C60" i="2"/>
  <c r="C4" i="7" s="1"/>
  <c r="C58" i="2"/>
  <c r="C45" i="2"/>
  <c r="C49" i="2"/>
  <c r="C40" i="2"/>
  <c r="C46" i="2"/>
  <c r="C48" i="2"/>
  <c r="C7" i="7" s="1"/>
  <c r="D43" i="7" s="1"/>
  <c r="C43" i="2"/>
  <c r="C41" i="2"/>
  <c r="C5" i="7" s="1"/>
  <c r="D41" i="7" s="1"/>
  <c r="C42" i="2"/>
  <c r="C44" i="2"/>
  <c r="F3" i="7" l="1"/>
  <c r="H3" i="7" s="1"/>
  <c r="C6" i="7"/>
  <c r="D42" i="7" s="1"/>
  <c r="D40" i="7"/>
  <c r="D38" i="7"/>
  <c r="D46" i="7" s="1"/>
  <c r="D47" i="7" s="1"/>
  <c r="F7" i="7" l="1"/>
  <c r="F8" i="7" s="1"/>
  <c r="C8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tc={BA773A01-4D80-E846-93E7-6E237E77658D}</author>
  </authors>
  <commentList>
    <comment ref="B76" authorId="0" shapeId="0" xr:uid="{BA773A01-4D80-E846-93E7-6E237E77658D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Foi reeleito; uol nao considerou
</t>
      </text>
    </comment>
  </commentList>
</comments>
</file>

<file path=xl/sharedStrings.xml><?xml version="1.0" encoding="utf-8"?>
<sst xmlns="http://schemas.openxmlformats.org/spreadsheetml/2006/main" count="2496" uniqueCount="976">
  <si>
    <t>REPUBLICANOS</t>
  </si>
  <si>
    <t>votos</t>
  </si>
  <si>
    <t>Votos Válidos</t>
  </si>
  <si>
    <t>Anulados</t>
  </si>
  <si>
    <t>Anulados Sub Judice</t>
  </si>
  <si>
    <t>Nulos</t>
  </si>
  <si>
    <t>Em Branco</t>
  </si>
  <si>
    <t>Reeleito</t>
  </si>
  <si>
    <t>PL</t>
  </si>
  <si>
    <t>PSD</t>
  </si>
  <si>
    <t>PT</t>
  </si>
  <si>
    <t>E</t>
  </si>
  <si>
    <t>PP</t>
  </si>
  <si>
    <t>PSOL</t>
  </si>
  <si>
    <t>PV</t>
  </si>
  <si>
    <t>MDB</t>
  </si>
  <si>
    <t>PSDB</t>
  </si>
  <si>
    <t>PDT</t>
  </si>
  <si>
    <t>UNIÃO</t>
  </si>
  <si>
    <t>PRD</t>
  </si>
  <si>
    <t>PSB</t>
  </si>
  <si>
    <t>PODE</t>
  </si>
  <si>
    <t>NOVO</t>
  </si>
  <si>
    <t>REDE</t>
  </si>
  <si>
    <t>AGIR</t>
  </si>
  <si>
    <t>PC DO B</t>
  </si>
  <si>
    <t>MOBILIZA</t>
  </si>
  <si>
    <t>CIDADANIA</t>
  </si>
  <si>
    <t>Nome Candidato</t>
  </si>
  <si>
    <t>Partido</t>
  </si>
  <si>
    <t>%</t>
  </si>
  <si>
    <t>Votos</t>
  </si>
  <si>
    <t>Eleito</t>
  </si>
  <si>
    <t>ordem 2</t>
  </si>
  <si>
    <t>Votos Acum</t>
  </si>
  <si>
    <t>Total de votos nominais</t>
  </si>
  <si>
    <t>Votos Legenda</t>
  </si>
  <si>
    <t>Votos Nulos</t>
  </si>
  <si>
    <t>Compareceram</t>
  </si>
  <si>
    <t>Votos válidos</t>
  </si>
  <si>
    <t>Votos nominais</t>
  </si>
  <si>
    <t>Votos para legenda</t>
  </si>
  <si>
    <t>Eleitorado apurado</t>
  </si>
  <si>
    <t>Comparecimento</t>
  </si>
  <si>
    <t>Abstenção</t>
  </si>
  <si>
    <t>inclui anulados subjudice</t>
  </si>
  <si>
    <t>Subtotal</t>
  </si>
  <si>
    <t>exclue anulados sub judice</t>
  </si>
  <si>
    <t>Abstenções</t>
  </si>
  <si>
    <t>Total Eleitores</t>
  </si>
  <si>
    <t>Quociente Eleitoral</t>
  </si>
  <si>
    <t>Cadeiras</t>
  </si>
  <si>
    <t>Sum of Votos</t>
  </si>
  <si>
    <t>Row Labels</t>
  </si>
  <si>
    <t>Grand Total</t>
  </si>
  <si>
    <t>Column Labels</t>
  </si>
  <si>
    <t>Count of Reeleito</t>
  </si>
  <si>
    <t>Partidos com votos e sem cadeira</t>
  </si>
  <si>
    <t>cadeiras</t>
  </si>
  <si>
    <t>Brancos e Nulos</t>
  </si>
  <si>
    <t>Votaram nominalmente e não elegeram</t>
  </si>
  <si>
    <t>Elegeram nominalmente</t>
  </si>
  <si>
    <t>Candidatos</t>
  </si>
  <si>
    <t>VoteNet</t>
  </si>
  <si>
    <t>Quociente Eleitoral (QE)</t>
  </si>
  <si>
    <t>Reeleitos</t>
  </si>
  <si>
    <t>Ano</t>
  </si>
  <si>
    <t>Observação</t>
  </si>
  <si>
    <t>Suplente em mandato</t>
  </si>
  <si>
    <t>Count of Nome Candidato</t>
  </si>
  <si>
    <t>Minoria mais votada</t>
  </si>
  <si>
    <t>Maioria menos votada</t>
  </si>
  <si>
    <t>Caminho TSE&gt; Totalização&gt; Vereador &gt; Votos Válidos</t>
  </si>
  <si>
    <t>Votos Brancos</t>
  </si>
  <si>
    <t xml:space="preserve">Ano: </t>
  </si>
  <si>
    <t>Cidade:</t>
  </si>
  <si>
    <t>Cargo:</t>
  </si>
  <si>
    <t>Vereadores</t>
  </si>
  <si>
    <t>Eleições 2020</t>
  </si>
  <si>
    <t>Eleições 2016</t>
  </si>
  <si>
    <t>Distribuição dos Eleitores</t>
  </si>
  <si>
    <t>Não elegeram nominalmente</t>
  </si>
  <si>
    <t>Controle</t>
  </si>
  <si>
    <t>Federações</t>
  </si>
  <si>
    <t>PSDB  &amp; CIDADANIA</t>
  </si>
  <si>
    <t>PSOL&amp;REDE</t>
  </si>
  <si>
    <t>PT&amp; PCdoB&amp; PV</t>
  </si>
  <si>
    <t>ordem 1</t>
  </si>
  <si>
    <t>Tiveram mais votos que os eleitos</t>
  </si>
  <si>
    <t>AVANTE</t>
  </si>
  <si>
    <t>PSTU</t>
  </si>
  <si>
    <t>Fernandão</t>
  </si>
  <si>
    <t>Fonte: UOL (ver aba Eleitos 2016 a 2024)</t>
  </si>
  <si>
    <t>Eleitos/Reeleitos</t>
  </si>
  <si>
    <t>Eleitos</t>
  </si>
  <si>
    <t>Total</t>
  </si>
  <si>
    <t>Elegeram</t>
  </si>
  <si>
    <t xml:space="preserve"> </t>
  </si>
  <si>
    <t>Não Elegeram</t>
  </si>
  <si>
    <t>Votos Nominais por Partido</t>
  </si>
  <si>
    <t>Fortaleza</t>
  </si>
  <si>
    <t>Votos a candidatos concorrentes · 92,53%</t>
  </si>
  <si>
    <t>52.572 · 3,52%</t>
  </si>
  <si>
    <t>59.182 · 3,96%</t>
  </si>
  <si>
    <t>https://resultados.tse.jus.br/oficial/app/index.html#/eleicao;e=e619;uf=ce;mu=13897;tipo=3;ufbu=ce;mubu=13897/resultados/cargo/13</t>
  </si>
  <si>
    <t>Anulados &amp; Anulados Sub Judice</t>
  </si>
  <si>
    <t xml:space="preserve">Priscila Costa </t>
  </si>
  <si>
    <t xml:space="preserve">Gabriel Biologia </t>
  </si>
  <si>
    <t xml:space="preserve">Bella Carmelo </t>
  </si>
  <si>
    <t xml:space="preserve">Ronaldo Martins </t>
  </si>
  <si>
    <t xml:space="preserve">Emanuel Acrizio </t>
  </si>
  <si>
    <t xml:space="preserve">Gardel Rolim </t>
  </si>
  <si>
    <t xml:space="preserve">Marcel Colares </t>
  </si>
  <si>
    <t xml:space="preserve">Adail Jr. </t>
  </si>
  <si>
    <t xml:space="preserve">Bruno Mesquita </t>
  </si>
  <si>
    <t xml:space="preserve">Erich Douglas </t>
  </si>
  <si>
    <t xml:space="preserve">Paulo Martins </t>
  </si>
  <si>
    <t xml:space="preserve">Apollo Vicz </t>
  </si>
  <si>
    <t xml:space="preserve">Eudes Bringel </t>
  </si>
  <si>
    <t>Tony Brito</t>
  </si>
  <si>
    <t xml:space="preserve">Márcio Martins </t>
  </si>
  <si>
    <t xml:space="preserve">Kátia Rodrigues </t>
  </si>
  <si>
    <t xml:space="preserve">Dr. Luciano Girão </t>
  </si>
  <si>
    <t xml:space="preserve">Jorge Pinheiro </t>
  </si>
  <si>
    <t xml:space="preserve">Wellington Sabóia </t>
  </si>
  <si>
    <t xml:space="preserve">Ppcell </t>
  </si>
  <si>
    <t xml:space="preserve">Jânio Henrique </t>
  </si>
  <si>
    <t xml:space="preserve">Julierme Sena </t>
  </si>
  <si>
    <t xml:space="preserve">Ana Aracapé </t>
  </si>
  <si>
    <t>Raimundo Filho</t>
  </si>
  <si>
    <t xml:space="preserve">Germano He Man </t>
  </si>
  <si>
    <t xml:space="preserve">Professor Enilson </t>
  </si>
  <si>
    <t>Fabio Rubens</t>
  </si>
  <si>
    <t xml:space="preserve">Aglaylson </t>
  </si>
  <si>
    <t>Dalila Saldanha</t>
  </si>
  <si>
    <t xml:space="preserve">Michel Lins </t>
  </si>
  <si>
    <t xml:space="preserve">Chiquinho dos Carneiros </t>
  </si>
  <si>
    <t>Claudia Gomes</t>
  </si>
  <si>
    <t>Estrela Barros</t>
  </si>
  <si>
    <t xml:space="preserve">Carla do Acilon </t>
  </si>
  <si>
    <t>DC</t>
  </si>
  <si>
    <t xml:space="preserve">Adriana Gerônimo </t>
  </si>
  <si>
    <t xml:space="preserve">Leo Couto </t>
  </si>
  <si>
    <t>Didi Mangueira</t>
  </si>
  <si>
    <t xml:space="preserve">Pedro Matos </t>
  </si>
  <si>
    <t>Danilo Lopes</t>
  </si>
  <si>
    <t>Lucio Bruno</t>
  </si>
  <si>
    <t>Marcelo Lemos</t>
  </si>
  <si>
    <t xml:space="preserve">Benigno Junior </t>
  </si>
  <si>
    <t>Juninho Aquino</t>
  </si>
  <si>
    <t xml:space="preserve">Professora Adriana Almeida </t>
  </si>
  <si>
    <t xml:space="preserve">Mari Lacerda </t>
  </si>
  <si>
    <t xml:space="preserve">Inspetor Alberto </t>
  </si>
  <si>
    <t>Claudio Lima</t>
  </si>
  <si>
    <t xml:space="preserve">Julio Brizzi </t>
  </si>
  <si>
    <t>Dr Vicente</t>
  </si>
  <si>
    <t xml:space="preserve">Bá </t>
  </si>
  <si>
    <t>Iraguassú Filho</t>
  </si>
  <si>
    <t xml:space="preserve">Marcelo Mendes </t>
  </si>
  <si>
    <t>Adriana Pedrosa</t>
  </si>
  <si>
    <t>Gabriel Freire</t>
  </si>
  <si>
    <t xml:space="preserve">Professor Aguiar Toba </t>
  </si>
  <si>
    <t>Dr. Elpidio</t>
  </si>
  <si>
    <t>Tia Francisca</t>
  </si>
  <si>
    <t>Pedro França</t>
  </si>
  <si>
    <t xml:space="preserve">Soldado Noelio </t>
  </si>
  <si>
    <t>Joaquim Rocha</t>
  </si>
  <si>
    <t>Marcelo Tchela</t>
  </si>
  <si>
    <t>Luiz Sergio</t>
  </si>
  <si>
    <t>Carlos Mesquita</t>
  </si>
  <si>
    <t>Nilo Dantas</t>
  </si>
  <si>
    <t xml:space="preserve">Luiz Paupina </t>
  </si>
  <si>
    <t>Rene Pessoa</t>
  </si>
  <si>
    <t>Lael Sena</t>
  </si>
  <si>
    <t>Mairton Felix</t>
  </si>
  <si>
    <t>Bispa Vanessa Lima</t>
  </si>
  <si>
    <t>Wander Alencar</t>
  </si>
  <si>
    <t>Aline da Saúde</t>
  </si>
  <si>
    <t>Adams Gomes</t>
  </si>
  <si>
    <t>Cônsul do Povo</t>
  </si>
  <si>
    <t xml:space="preserve">Irmão Léo </t>
  </si>
  <si>
    <t>Rogério Babau</t>
  </si>
  <si>
    <t>Robério Sampaio</t>
  </si>
  <si>
    <t>Tam Oliveira</t>
  </si>
  <si>
    <t xml:space="preserve">Marcos Paulo </t>
  </si>
  <si>
    <t>Polly Correia</t>
  </si>
  <si>
    <t>Ésio Feitosa</t>
  </si>
  <si>
    <t>Popó da Torcida</t>
  </si>
  <si>
    <t>Dayane Costa</t>
  </si>
  <si>
    <t>Rômulo Férrer</t>
  </si>
  <si>
    <t>Moura Taxista</t>
  </si>
  <si>
    <t>Rennys Frota</t>
  </si>
  <si>
    <t>Diego Castro</t>
  </si>
  <si>
    <t>Marcio Cruz</t>
  </si>
  <si>
    <t>Dr. João Martins</t>
  </si>
  <si>
    <t>Nega do Henrique Jorge</t>
  </si>
  <si>
    <t>Ailton Lopes</t>
  </si>
  <si>
    <t>Alysson Frota</t>
  </si>
  <si>
    <t>Lucas Cordeiro</t>
  </si>
  <si>
    <t>John Monteiro</t>
  </si>
  <si>
    <t>Neto dos Relógios</t>
  </si>
  <si>
    <t>Tia Kátia</t>
  </si>
  <si>
    <t>Raphael Cavalcante</t>
  </si>
  <si>
    <t>Kamila Cardoso</t>
  </si>
  <si>
    <t>João Carlos</t>
  </si>
  <si>
    <t>Professor Moral</t>
  </si>
  <si>
    <t>Veríssimo Freitas</t>
  </si>
  <si>
    <t>Disraelli Brasil</t>
  </si>
  <si>
    <t>Alex do Povão</t>
  </si>
  <si>
    <t>Pedro Rocha</t>
  </si>
  <si>
    <t>Igor Pinho</t>
  </si>
  <si>
    <t>Dr Portinho</t>
  </si>
  <si>
    <t>Ronivaldo Maia</t>
  </si>
  <si>
    <t>Flávio Holanda</t>
  </si>
  <si>
    <t>Amélia Bezerra</t>
  </si>
  <si>
    <t>Daniel Borges</t>
  </si>
  <si>
    <t>Coronel Holanda</t>
  </si>
  <si>
    <t>Stélio Frota</t>
  </si>
  <si>
    <t>Didi Maravilha</t>
  </si>
  <si>
    <t>Dummar</t>
  </si>
  <si>
    <t>Leonardo Assêncio</t>
  </si>
  <si>
    <t>Felipe Mota</t>
  </si>
  <si>
    <t>Mário Helio</t>
  </si>
  <si>
    <t>Moaceny Félix</t>
  </si>
  <si>
    <t>Olga Freire</t>
  </si>
  <si>
    <t>Santos dos Projetos Sociais</t>
  </si>
  <si>
    <t>Professora Jenyffer</t>
  </si>
  <si>
    <t>Ianna Brandão</t>
  </si>
  <si>
    <t>Alex Ceará</t>
  </si>
  <si>
    <t>Socorro Lima</t>
  </si>
  <si>
    <t>Marília do Posto</t>
  </si>
  <si>
    <t>Evaldo Costa</t>
  </si>
  <si>
    <t>Felipe Roger</t>
  </si>
  <si>
    <t>Eliana Gomes Coragem Pra Lutar</t>
  </si>
  <si>
    <t>Rubens Bezerra</t>
  </si>
  <si>
    <t>Juscelino Pinheiro</t>
  </si>
  <si>
    <t>Robson Leite</t>
  </si>
  <si>
    <t xml:space="preserve">Pedro Arthur </t>
  </si>
  <si>
    <t>João Magalhães</t>
  </si>
  <si>
    <t>Meirilene Marques</t>
  </si>
  <si>
    <t>Irmão Cláudio</t>
  </si>
  <si>
    <t>Silvia Helena</t>
  </si>
  <si>
    <t>Bella Rocha</t>
  </si>
  <si>
    <t>Samuel Junior</t>
  </si>
  <si>
    <t>Professora Anna Karina</t>
  </si>
  <si>
    <t>André Barros</t>
  </si>
  <si>
    <t>Luciana Castelo Branco</t>
  </si>
  <si>
    <t>Maya Eliz</t>
  </si>
  <si>
    <t>Dr. Eron</t>
  </si>
  <si>
    <t>Eulógio Neto</t>
  </si>
  <si>
    <t>Andreia Lima</t>
  </si>
  <si>
    <t>Vinicius Machado</t>
  </si>
  <si>
    <t>Nutricionista Larissa Duarte</t>
  </si>
  <si>
    <t>Alípio Rodrigues</t>
  </si>
  <si>
    <t>Gilberto Papai</t>
  </si>
  <si>
    <t>Erica do Eliseu Carvalho</t>
  </si>
  <si>
    <t>Tomaz Holanda</t>
  </si>
  <si>
    <t>Wescley Sacramento</t>
  </si>
  <si>
    <t>Professor Gerôncio Coelho</t>
  </si>
  <si>
    <t>Mariano da Picanha</t>
  </si>
  <si>
    <t>Coronel Bezerra</t>
  </si>
  <si>
    <t>Audizio Oliveira</t>
  </si>
  <si>
    <t>Ney Maia</t>
  </si>
  <si>
    <t>Heitor Holanda o Lindão</t>
  </si>
  <si>
    <t>Diógenes Madeira</t>
  </si>
  <si>
    <t>Queiroz do Povo</t>
  </si>
  <si>
    <t>Célia do Martins Nogueira</t>
  </si>
  <si>
    <t>Ronyere Barbosa</t>
  </si>
  <si>
    <t>Renatinho Soares</t>
  </si>
  <si>
    <t>Junior Ploc</t>
  </si>
  <si>
    <t>Léia Alves</t>
  </si>
  <si>
    <t>Nelba Fortaleza</t>
  </si>
  <si>
    <t>Augustinho Moreira</t>
  </si>
  <si>
    <t>Liliane do PT</t>
  </si>
  <si>
    <t>Xisto</t>
  </si>
  <si>
    <t>Prof Adroaldo</t>
  </si>
  <si>
    <t>Luisinho</t>
  </si>
  <si>
    <t>Ferreira Aragão</t>
  </si>
  <si>
    <t>Danilo Dpivet</t>
  </si>
  <si>
    <t>Igor Nogueira</t>
  </si>
  <si>
    <t>Profa Rejane Souza</t>
  </si>
  <si>
    <t>Romulo Magalhães</t>
  </si>
  <si>
    <t>João Henrique</t>
  </si>
  <si>
    <t>Santiago das Pamonhas</t>
  </si>
  <si>
    <t>Loiola Rodrigues</t>
  </si>
  <si>
    <t>Tia Zizi Coletivo Somos a Voz</t>
  </si>
  <si>
    <t>Carlinhos do Posto</t>
  </si>
  <si>
    <t>Reginaldo Moreira</t>
  </si>
  <si>
    <t>Neudian Costa</t>
  </si>
  <si>
    <t>Flávio Feitosa</t>
  </si>
  <si>
    <t>Vidal Cavalcanti</t>
  </si>
  <si>
    <t>Marcio Lopes</t>
  </si>
  <si>
    <t>Enfermeira Lili</t>
  </si>
  <si>
    <t>Marcela Bastos</t>
  </si>
  <si>
    <t>Plácido</t>
  </si>
  <si>
    <t>Dney Maciel</t>
  </si>
  <si>
    <t>Uila da Farmacia</t>
  </si>
  <si>
    <t>Roseane Dandan</t>
  </si>
  <si>
    <t>Gardênia do Pop</t>
  </si>
  <si>
    <t>Italo Morais</t>
  </si>
  <si>
    <t>Kamyla Castro</t>
  </si>
  <si>
    <t>Dr. Edim</t>
  </si>
  <si>
    <t>Raimundinho Cunha</t>
  </si>
  <si>
    <t>Chiquerim</t>
  </si>
  <si>
    <t>Alisson Silvestre</t>
  </si>
  <si>
    <t>Cassia Vasconcelos</t>
  </si>
  <si>
    <t>Fernando FF</t>
  </si>
  <si>
    <t>Major Machado</t>
  </si>
  <si>
    <t>Prof Eloi</t>
  </si>
  <si>
    <t>Andre Souza</t>
  </si>
  <si>
    <t>Everardo das Frutas</t>
  </si>
  <si>
    <t>Ana Lúcia Vitorino</t>
  </si>
  <si>
    <t>Professor Maninho</t>
  </si>
  <si>
    <t>Marcos Aurelio</t>
  </si>
  <si>
    <t>Adailson Araujo</t>
  </si>
  <si>
    <t>Odécio Carneiro</t>
  </si>
  <si>
    <t>Rafael Keylon</t>
  </si>
  <si>
    <t>Marcos Cunha</t>
  </si>
  <si>
    <t>Caio Gadelha</t>
  </si>
  <si>
    <t>Prof Wagner Lobo</t>
  </si>
  <si>
    <t>Nestor Bezerra</t>
  </si>
  <si>
    <t>Israel Frota</t>
  </si>
  <si>
    <t>Professora Malu Aragão</t>
  </si>
  <si>
    <t>Ely Aguiar</t>
  </si>
  <si>
    <t>Zé Ceará</t>
  </si>
  <si>
    <t xml:space="preserve">Ozório Lopes </t>
  </si>
  <si>
    <t>Paulo Pinho</t>
  </si>
  <si>
    <t>Raimundo Delfino</t>
  </si>
  <si>
    <t>Yuri Braune</t>
  </si>
  <si>
    <t>Arthur Saldanha</t>
  </si>
  <si>
    <t>Dr Thiago Sales</t>
  </si>
  <si>
    <t>Lina do Posto</t>
  </si>
  <si>
    <t>Dra Taís Matos</t>
  </si>
  <si>
    <t>Paulo Bernardo</t>
  </si>
  <si>
    <t>Wladia Medeiros</t>
  </si>
  <si>
    <t>Sandra Pinheiro</t>
  </si>
  <si>
    <t>Igor Leitão</t>
  </si>
  <si>
    <t>Barbosinha dos Rodoviários</t>
  </si>
  <si>
    <t>Sales Jr</t>
  </si>
  <si>
    <t>Robio Jumento</t>
  </si>
  <si>
    <t>Pastor Iremar</t>
  </si>
  <si>
    <t>Everardo Bezerra</t>
  </si>
  <si>
    <t>Priscila Benício</t>
  </si>
  <si>
    <t>Evangelista das Comunidades</t>
  </si>
  <si>
    <t>Rubens Figueiredo</t>
  </si>
  <si>
    <t>Marcos Sapo</t>
  </si>
  <si>
    <t>Jamaica</t>
  </si>
  <si>
    <t>Ferrim Keybol</t>
  </si>
  <si>
    <t>Jadson</t>
  </si>
  <si>
    <t>Lourdinha Félix</t>
  </si>
  <si>
    <t>Cicero Beiçola</t>
  </si>
  <si>
    <t>Rogerio da Sopa</t>
  </si>
  <si>
    <t>Zanja da Comunidade</t>
  </si>
  <si>
    <t>Matheus Brandão</t>
  </si>
  <si>
    <t>Silvia Moura</t>
  </si>
  <si>
    <t>Professor Jairo</t>
  </si>
  <si>
    <t>Vicente Jales</t>
  </si>
  <si>
    <t>Cristiano Ferrer</t>
  </si>
  <si>
    <t>Professora Débora Leite</t>
  </si>
  <si>
    <t>Paulo Cruz</t>
  </si>
  <si>
    <t>Roberto Tintão</t>
  </si>
  <si>
    <t>Manuh Silva</t>
  </si>
  <si>
    <t>Hilma Coutinho</t>
  </si>
  <si>
    <t>Lukete do Solidários</t>
  </si>
  <si>
    <t>Pastora Ruth Rebouças</t>
  </si>
  <si>
    <t>Capitão Amilton Gomes</t>
  </si>
  <si>
    <t>Karolina Soares</t>
  </si>
  <si>
    <t>Jair do Posto</t>
  </si>
  <si>
    <t>Luis Cláudio da Saúde</t>
  </si>
  <si>
    <t>Dra Cinthia Belino</t>
  </si>
  <si>
    <t>Lucas Rozzoline</t>
  </si>
  <si>
    <t>Professor Allan Christiann</t>
  </si>
  <si>
    <t>Carlinhos da Dengue</t>
  </si>
  <si>
    <t>Sub Ten Peixoto</t>
  </si>
  <si>
    <t>Magno Lima</t>
  </si>
  <si>
    <t>Suboficial Carcará</t>
  </si>
  <si>
    <t>Dr. Haroldo</t>
  </si>
  <si>
    <t>Bruno Moreira</t>
  </si>
  <si>
    <t>Jorge Mota</t>
  </si>
  <si>
    <t>Karlene da Dona Fátima</t>
  </si>
  <si>
    <t>Neto da Nóbrega</t>
  </si>
  <si>
    <t>Pastor Sergiano</t>
  </si>
  <si>
    <t>Vianey do Vale</t>
  </si>
  <si>
    <t>Dra. Cristhina Brasil</t>
  </si>
  <si>
    <t>Professor Raphael Coelho</t>
  </si>
  <si>
    <t>João da Cruz</t>
  </si>
  <si>
    <t>Barão Móveis</t>
  </si>
  <si>
    <t>Dra Francy Amanda</t>
  </si>
  <si>
    <t>Ivan Cabeleireiro</t>
  </si>
  <si>
    <t>Wagner Barros</t>
  </si>
  <si>
    <t>Rafaella da Bancada Negra Educ</t>
  </si>
  <si>
    <t>Ederlan Silva</t>
  </si>
  <si>
    <t>Águida Sá</t>
  </si>
  <si>
    <t>Kélissa Moreira</t>
  </si>
  <si>
    <t>Alberto Lima</t>
  </si>
  <si>
    <t>Marciano Rocha</t>
  </si>
  <si>
    <t>Denis Freitas</t>
  </si>
  <si>
    <t>Denis Brito</t>
  </si>
  <si>
    <t>Natália Rios</t>
  </si>
  <si>
    <t>Raimundo Filho o Raimundão</t>
  </si>
  <si>
    <t>Serginho</t>
  </si>
  <si>
    <t>Colombo</t>
  </si>
  <si>
    <t>David do Moema</t>
  </si>
  <si>
    <t>Maninho Palhano</t>
  </si>
  <si>
    <t>Ozivan Escoteiro</t>
  </si>
  <si>
    <t>Anderson Feirante</t>
  </si>
  <si>
    <t>Leleu</t>
  </si>
  <si>
    <t xml:space="preserve">Aonde É </t>
  </si>
  <si>
    <t>Geilson Teles</t>
  </si>
  <si>
    <t>Albino Oliveira</t>
  </si>
  <si>
    <t>Daniele Pimentel e Jequelia</t>
  </si>
  <si>
    <t>Professor Ernandes</t>
  </si>
  <si>
    <t>Chris Estrela</t>
  </si>
  <si>
    <t>Pastor Carlos</t>
  </si>
  <si>
    <t>Andrézão</t>
  </si>
  <si>
    <t>Antônio Carlos</t>
  </si>
  <si>
    <t>Paulo Assunção</t>
  </si>
  <si>
    <t>Lorim</t>
  </si>
  <si>
    <t>Brigida Teixeira</t>
  </si>
  <si>
    <t>Dr. Escócio</t>
  </si>
  <si>
    <t>Cardoso Neto</t>
  </si>
  <si>
    <t>Cesar Davi</t>
  </si>
  <si>
    <t>Márcio Guanabara</t>
  </si>
  <si>
    <t>Rosânia Ramalho</t>
  </si>
  <si>
    <t>Fabiano Braga</t>
  </si>
  <si>
    <t>Professor Carlos Banhos</t>
  </si>
  <si>
    <t>Marquim Motos</t>
  </si>
  <si>
    <t>Pastor Flávio Santos</t>
  </si>
  <si>
    <t>Erival Sobral</t>
  </si>
  <si>
    <t>Expedita</t>
  </si>
  <si>
    <t>Atila Filho</t>
  </si>
  <si>
    <t>Novim</t>
  </si>
  <si>
    <t>Nadijane Nossa Voz</t>
  </si>
  <si>
    <t>Érika Jane</t>
  </si>
  <si>
    <t>Andrea Lucas</t>
  </si>
  <si>
    <t>Rubem Neto</t>
  </si>
  <si>
    <t>Celina Fernandes</t>
  </si>
  <si>
    <t>Inspetor Saúde</t>
  </si>
  <si>
    <t>Coronel Viana</t>
  </si>
  <si>
    <t>Adilson Pinho</t>
  </si>
  <si>
    <t>Perícles Araújo</t>
  </si>
  <si>
    <t>Professora Cristiane Gomes</t>
  </si>
  <si>
    <t>Professor Fábio</t>
  </si>
  <si>
    <t>Dr Forsyth</t>
  </si>
  <si>
    <t>Ivo Construbem</t>
  </si>
  <si>
    <t>Capitão Alecrim</t>
  </si>
  <si>
    <t>Charles Barreira</t>
  </si>
  <si>
    <t>Queirozinho</t>
  </si>
  <si>
    <t>Veridiana Cruz</t>
  </si>
  <si>
    <t>Diego Câmara</t>
  </si>
  <si>
    <t>Deusa do Cras</t>
  </si>
  <si>
    <t>Charles Brasileiro</t>
  </si>
  <si>
    <t>Demetrius "Dema"</t>
  </si>
  <si>
    <t>Capitão BM Napoleão</t>
  </si>
  <si>
    <t>Junior Cordeiro</t>
  </si>
  <si>
    <t>Janne Ruth</t>
  </si>
  <si>
    <t xml:space="preserve">Haroldo Neto </t>
  </si>
  <si>
    <t>UP</t>
  </si>
  <si>
    <t>Igor Amorim</t>
  </si>
  <si>
    <t>Eliaquim Landim</t>
  </si>
  <si>
    <t>Priscila Girão</t>
  </si>
  <si>
    <t>Silvia Magalhães</t>
  </si>
  <si>
    <t>Tiago do Muay Thai</t>
  </si>
  <si>
    <t>João Mota</t>
  </si>
  <si>
    <t>Mara Abreu</t>
  </si>
  <si>
    <t>Solano Bastos</t>
  </si>
  <si>
    <t>Flaviano Cardoso</t>
  </si>
  <si>
    <t>Rubens Pontes</t>
  </si>
  <si>
    <t>Loura do Povo</t>
  </si>
  <si>
    <t>Camila Bessa</t>
  </si>
  <si>
    <t>Pimenta Pepper</t>
  </si>
  <si>
    <t>Dra. Cleuba</t>
  </si>
  <si>
    <t xml:space="preserve">Tilde Preta Simoa </t>
  </si>
  <si>
    <t>Marta Freitas</t>
  </si>
  <si>
    <t>Rafael de Menezes</t>
  </si>
  <si>
    <t>Mendes</t>
  </si>
  <si>
    <t>Tiago Lopes</t>
  </si>
  <si>
    <t>Moroni Caldas</t>
  </si>
  <si>
    <t>Augusto Aragão</t>
  </si>
  <si>
    <t>Fatima da Cohab</t>
  </si>
  <si>
    <t>Professor Zemaria o Tio Zema</t>
  </si>
  <si>
    <t>José Sales</t>
  </si>
  <si>
    <t xml:space="preserve">Felipe Fonteles </t>
  </si>
  <si>
    <t>Fabricio Oliveira</t>
  </si>
  <si>
    <t>Margareth Baratta</t>
  </si>
  <si>
    <t>Val do Turismo</t>
  </si>
  <si>
    <t>Cleane Ramalho</t>
  </si>
  <si>
    <t>Enfermeira Jordana Queiroz</t>
  </si>
  <si>
    <t>Mirlane Xavier</t>
  </si>
  <si>
    <t>Francisco Filho do Ceará</t>
  </si>
  <si>
    <t>Duda Mel</t>
  </si>
  <si>
    <t>Val da Casa de Apoio</t>
  </si>
  <si>
    <t>Rivelino o Amigo do Bairro</t>
  </si>
  <si>
    <t>Dra Veronica Amaral</t>
  </si>
  <si>
    <t>Pai Nazareno</t>
  </si>
  <si>
    <t>Rondinelle</t>
  </si>
  <si>
    <t>Douglas Pagodeiro</t>
  </si>
  <si>
    <t>Bianca Dias</t>
  </si>
  <si>
    <t>Paulo Neto</t>
  </si>
  <si>
    <t>Andrea Rossati</t>
  </si>
  <si>
    <t>Débora Liderança Verde</t>
  </si>
  <si>
    <t>Luana Carvalho</t>
  </si>
  <si>
    <t>Andreia Mendonça</t>
  </si>
  <si>
    <t>Junior Carvalho</t>
  </si>
  <si>
    <t>Lira Maqueiro</t>
  </si>
  <si>
    <t>Professor Luís Moreira</t>
  </si>
  <si>
    <t>Pastor Luciano Júnior</t>
  </si>
  <si>
    <t>Mike Andrews</t>
  </si>
  <si>
    <t>Naugusto Cabeleireiro</t>
  </si>
  <si>
    <t>Samuel Falcão</t>
  </si>
  <si>
    <t>Jacinta Gomes</t>
  </si>
  <si>
    <t>Celso Abreu</t>
  </si>
  <si>
    <t>Ligia Bezerra</t>
  </si>
  <si>
    <t>Neguinha</t>
  </si>
  <si>
    <t>Mary Mary</t>
  </si>
  <si>
    <t>Sargento Gerson</t>
  </si>
  <si>
    <t>Alex Pintor</t>
  </si>
  <si>
    <t>Dudu Frota</t>
  </si>
  <si>
    <t>Conceição Serafim</t>
  </si>
  <si>
    <t>Irene Dantas</t>
  </si>
  <si>
    <t>Professora Norma</t>
  </si>
  <si>
    <t>Elizaudo</t>
  </si>
  <si>
    <t>Berg dos Esportes</t>
  </si>
  <si>
    <t>Edmar Uchoa</t>
  </si>
  <si>
    <t>Fernanda Caldas</t>
  </si>
  <si>
    <t>Bispo Antonio Oliveira</t>
  </si>
  <si>
    <t>Oriel Mota</t>
  </si>
  <si>
    <t>Dávila Mendes</t>
  </si>
  <si>
    <t>Lima Saboia</t>
  </si>
  <si>
    <t>Allyne Vieira</t>
  </si>
  <si>
    <t>Jairo do Morro</t>
  </si>
  <si>
    <t>Maria José Bricio</t>
  </si>
  <si>
    <t>Hilário Patriota</t>
  </si>
  <si>
    <t>Professor Gerson</t>
  </si>
  <si>
    <t>Iderlandio Morais</t>
  </si>
  <si>
    <t>Márcio Roberto</t>
  </si>
  <si>
    <t>Lene Silva</t>
  </si>
  <si>
    <t>Reginaldo Leitão</t>
  </si>
  <si>
    <t>Luisa Gonçalves</t>
  </si>
  <si>
    <t>Kico Barbosa</t>
  </si>
  <si>
    <t>Enfermeira Cerislândia</t>
  </si>
  <si>
    <t>Expedito Garcia Nossa Vez</t>
  </si>
  <si>
    <t>Rute Rodrigues</t>
  </si>
  <si>
    <t>Gleison Honorato</t>
  </si>
  <si>
    <t>Maná Ferreira</t>
  </si>
  <si>
    <t>Wilson Sampaio</t>
  </si>
  <si>
    <t>Wilma Luiz</t>
  </si>
  <si>
    <t>Leandro Vintte</t>
  </si>
  <si>
    <t>Maninho Cuida</t>
  </si>
  <si>
    <t>Danúbio</t>
  </si>
  <si>
    <t>Professor Umberto</t>
  </si>
  <si>
    <t xml:space="preserve">Dra Francinete Giffoni </t>
  </si>
  <si>
    <t>Jorge Bastos</t>
  </si>
  <si>
    <t>Capitão Silva</t>
  </si>
  <si>
    <t>Carlos Marçal</t>
  </si>
  <si>
    <t>Jully Coutinho</t>
  </si>
  <si>
    <t>Isaque Rabelo</t>
  </si>
  <si>
    <t>Rosália do Povo</t>
  </si>
  <si>
    <t>Marcelo Lourenço</t>
  </si>
  <si>
    <t>Mara Esmeraldo</t>
  </si>
  <si>
    <t>Guilherme Táxi</t>
  </si>
  <si>
    <t>Eric Felipe</t>
  </si>
  <si>
    <t>César Franco</t>
  </si>
  <si>
    <t>Vania dos Queijos</t>
  </si>
  <si>
    <t>Rosana Cardoso</t>
  </si>
  <si>
    <t>Adriano do Povo</t>
  </si>
  <si>
    <t>Coronel Solonildo</t>
  </si>
  <si>
    <t>Itamar Bezerra</t>
  </si>
  <si>
    <t>Ramsés Serra</t>
  </si>
  <si>
    <t>Denis Oliveira</t>
  </si>
  <si>
    <t>Paulo de Ayrá</t>
  </si>
  <si>
    <t>Gomes Neto</t>
  </si>
  <si>
    <t>Claudiano Lima</t>
  </si>
  <si>
    <t>Almir Guilherme</t>
  </si>
  <si>
    <t>Flávio Felix</t>
  </si>
  <si>
    <t>Professor Diogo Negritude</t>
  </si>
  <si>
    <t>Junior Maraponga</t>
  </si>
  <si>
    <t>Luizinho</t>
  </si>
  <si>
    <t>Carla Albuquerque</t>
  </si>
  <si>
    <t>Ricardo Sousa</t>
  </si>
  <si>
    <t>Neila Batista</t>
  </si>
  <si>
    <t>Enny Protetora</t>
  </si>
  <si>
    <t>Professor Admir Lima</t>
  </si>
  <si>
    <t>Chinesa Cabeleireira</t>
  </si>
  <si>
    <t>Cláudia Santos</t>
  </si>
  <si>
    <t>Pastor Claudio Freitas</t>
  </si>
  <si>
    <t>Angelica Holanda</t>
  </si>
  <si>
    <t>Aristeu o Coroa</t>
  </si>
  <si>
    <t>Tonynho Furtado Autista</t>
  </si>
  <si>
    <t>Anderson Mesquita</t>
  </si>
  <si>
    <t>Pastora Erlenia</t>
  </si>
  <si>
    <t>J P</t>
  </si>
  <si>
    <t>Carlinhos do Hospital</t>
  </si>
  <si>
    <t>Erica Costa</t>
  </si>
  <si>
    <t>Beth Abreu</t>
  </si>
  <si>
    <t>Roberta Menezes</t>
  </si>
  <si>
    <t>Jucier Oliveira</t>
  </si>
  <si>
    <t>Prof Felipe Santiago</t>
  </si>
  <si>
    <t>Tia Socorro</t>
  </si>
  <si>
    <t>Hila Bernardes</t>
  </si>
  <si>
    <t>Max Swell Decreto do Bem</t>
  </si>
  <si>
    <t>Prof. Marcos Vinicius</t>
  </si>
  <si>
    <t>Malu Honorato</t>
  </si>
  <si>
    <t>Junior Dantas</t>
  </si>
  <si>
    <t>Professor Arnaldo</t>
  </si>
  <si>
    <t>Dra Help</t>
  </si>
  <si>
    <t xml:space="preserve">Sávio Mesquita </t>
  </si>
  <si>
    <t>Professora Irmã Clemilce</t>
  </si>
  <si>
    <t>Nora Barreto</t>
  </si>
  <si>
    <t>Dona Cláudia</t>
  </si>
  <si>
    <t>Genésio da Mangueira</t>
  </si>
  <si>
    <t>Irmã Claúdia</t>
  </si>
  <si>
    <t>Alex Lima</t>
  </si>
  <si>
    <t>Selminha</t>
  </si>
  <si>
    <t>Jorlando</t>
  </si>
  <si>
    <t>Jonas Filho</t>
  </si>
  <si>
    <t>Eukássia</t>
  </si>
  <si>
    <t>Mario Maia</t>
  </si>
  <si>
    <t>Wilson Junior</t>
  </si>
  <si>
    <t>Bete Barbosa</t>
  </si>
  <si>
    <t>Alcilânia Lourenço</t>
  </si>
  <si>
    <t>Regininha Duarte</t>
  </si>
  <si>
    <t>Prof Fabiano Autista</t>
  </si>
  <si>
    <t>Luide Rocha</t>
  </si>
  <si>
    <t>Zulmira Melo</t>
  </si>
  <si>
    <t>Mamá Mesquita</t>
  </si>
  <si>
    <t>Rogerio Rosio</t>
  </si>
  <si>
    <t>Gigi Barbosa</t>
  </si>
  <si>
    <t>Auxiliadora Gonçalves</t>
  </si>
  <si>
    <t>Pastor Márcio Melo</t>
  </si>
  <si>
    <t>Wesley Bruno</t>
  </si>
  <si>
    <t>Tia Zilce</t>
  </si>
  <si>
    <t>Sâmia Medeiros</t>
  </si>
  <si>
    <t>Pedro Neto</t>
  </si>
  <si>
    <t>Baiano da Funéraria</t>
  </si>
  <si>
    <t>Renato Queiroz</t>
  </si>
  <si>
    <t>Cida Bezerra</t>
  </si>
  <si>
    <t>Geovana Martan</t>
  </si>
  <si>
    <t>Vilter Barbosa</t>
  </si>
  <si>
    <t>Narcelio Pato</t>
  </si>
  <si>
    <t>Carlos da Saúde</t>
  </si>
  <si>
    <t>Misaque Santos</t>
  </si>
  <si>
    <t>Audrey Barros</t>
  </si>
  <si>
    <t>Aline Costa</t>
  </si>
  <si>
    <t>Débora Evelyn</t>
  </si>
  <si>
    <t>Vilmar Batista</t>
  </si>
  <si>
    <t>Renata Vieira</t>
  </si>
  <si>
    <t>Daniel Sousa</t>
  </si>
  <si>
    <t>Vânia</t>
  </si>
  <si>
    <t>Virgínia Nery</t>
  </si>
  <si>
    <t>Queiroz o Carioca</t>
  </si>
  <si>
    <t>Rony Silva</t>
  </si>
  <si>
    <t>Melka Sampaio</t>
  </si>
  <si>
    <t>Carlos Araripe</t>
  </si>
  <si>
    <t>Cleber Morais</t>
  </si>
  <si>
    <t>Rosa Andrade</t>
  </si>
  <si>
    <t>Eucy Oliveira</t>
  </si>
  <si>
    <t>Oneida Pinheiro</t>
  </si>
  <si>
    <t>Suliane Santos</t>
  </si>
  <si>
    <t>Edilson Tomaz</t>
  </si>
  <si>
    <t>Adriana Uchoa</t>
  </si>
  <si>
    <t>Sergio Angelo</t>
  </si>
  <si>
    <t>Auri de Paula</t>
  </si>
  <si>
    <t>Danilo Aracati</t>
  </si>
  <si>
    <t>Talvani Brito Vereador do Povo</t>
  </si>
  <si>
    <t>Missionária Nilda Bandeira</t>
  </si>
  <si>
    <t>Edvan Lourenço</t>
  </si>
  <si>
    <t>Tia Patricia</t>
  </si>
  <si>
    <t>Maria Brizamar do Nascimento</t>
  </si>
  <si>
    <t>Jean Nacruth</t>
  </si>
  <si>
    <t>Adriana Silva</t>
  </si>
  <si>
    <t>Vianinha da Federal</t>
  </si>
  <si>
    <t>Lu Matos</t>
  </si>
  <si>
    <t>Fabiana Tabosa</t>
  </si>
  <si>
    <t>Katiana Weyne</t>
  </si>
  <si>
    <t>Marcelo Cabeleleiro</t>
  </si>
  <si>
    <t>Erick Paiva</t>
  </si>
  <si>
    <t>Pedro Brito</t>
  </si>
  <si>
    <t>Cláudio Mapurunga</t>
  </si>
  <si>
    <t>Pedro Peres</t>
  </si>
  <si>
    <t>Ivoneide</t>
  </si>
  <si>
    <t>Charliane Lima</t>
  </si>
  <si>
    <t>Cleyton Coelho</t>
  </si>
  <si>
    <t>Weruska Aguiar</t>
  </si>
  <si>
    <t>Nany França</t>
  </si>
  <si>
    <t>Carla Brathon</t>
  </si>
  <si>
    <t>Claudenor Vieira</t>
  </si>
  <si>
    <t>Lane</t>
  </si>
  <si>
    <t>Adrian Lima - Manguaca</t>
  </si>
  <si>
    <t>Edilson Soluções</t>
  </si>
  <si>
    <t>Bruna Damasceno</t>
  </si>
  <si>
    <t>Rosa Maria</t>
  </si>
  <si>
    <t>Adriely Fatal</t>
  </si>
  <si>
    <t>Cardeal dos Raios-X</t>
  </si>
  <si>
    <t>Humberto Holanda</t>
  </si>
  <si>
    <t>Creusa Costa</t>
  </si>
  <si>
    <t>Hilário Maciel</t>
  </si>
  <si>
    <t>Anderson Cavalcante</t>
  </si>
  <si>
    <t>Larissa Freitas</t>
  </si>
  <si>
    <t>Thiago Marques</t>
  </si>
  <si>
    <t>Eduardo Santos</t>
  </si>
  <si>
    <t>Natália! Juntos Podemos</t>
  </si>
  <si>
    <t>Adão Fernandes</t>
  </si>
  <si>
    <t>Dra Mylena Santos</t>
  </si>
  <si>
    <t>Baixim do Povo</t>
  </si>
  <si>
    <t>Irmão Gleison</t>
  </si>
  <si>
    <t>Ricardo Arruda</t>
  </si>
  <si>
    <t>Bombeiro Civil Wellington Maia</t>
  </si>
  <si>
    <t>Vilacio</t>
  </si>
  <si>
    <t>Ronald Souza</t>
  </si>
  <si>
    <t>Claudinha</t>
  </si>
  <si>
    <t>Julio Mesquita</t>
  </si>
  <si>
    <t>Chaguinha</t>
  </si>
  <si>
    <t>Lucas Diego</t>
  </si>
  <si>
    <t>Silvana Ribeiro</t>
  </si>
  <si>
    <t>Elinete Torres</t>
  </si>
  <si>
    <t>Douglas Soares</t>
  </si>
  <si>
    <t>Sandra Gomes</t>
  </si>
  <si>
    <t>Érica Luana</t>
  </si>
  <si>
    <t>Tio Parente</t>
  </si>
  <si>
    <t>Ana Valéria</t>
  </si>
  <si>
    <t>Diogo Saldanha</t>
  </si>
  <si>
    <t>Tania Macedo</t>
  </si>
  <si>
    <t>Erivaldo Sampaio</t>
  </si>
  <si>
    <t>Beatriz Braga</t>
  </si>
  <si>
    <t>Anath Ramos</t>
  </si>
  <si>
    <t>Socorrinha</t>
  </si>
  <si>
    <t>Gloria Muniz</t>
  </si>
  <si>
    <t>Socorro Gonçalves</t>
  </si>
  <si>
    <t>Marcos Gondim</t>
  </si>
  <si>
    <t>Professora Conceição</t>
  </si>
  <si>
    <t>Igor Mustafa</t>
  </si>
  <si>
    <t>Vilma</t>
  </si>
  <si>
    <t>Vivi Freitas</t>
  </si>
  <si>
    <t>Eliene Couto</t>
  </si>
  <si>
    <t>Farley Brasil</t>
  </si>
  <si>
    <t>André Willame</t>
  </si>
  <si>
    <t>Professora Michele Rondon</t>
  </si>
  <si>
    <t>Vanessa Cristina</t>
  </si>
  <si>
    <t>Tia Eva</t>
  </si>
  <si>
    <t>José Luis</t>
  </si>
  <si>
    <t>Bispo</t>
  </si>
  <si>
    <t>Carlos Mayccleiton</t>
  </si>
  <si>
    <t>Rebeca Paulino</t>
  </si>
  <si>
    <t>Alberto Beserra</t>
  </si>
  <si>
    <t>Ivan Carneiro</t>
  </si>
  <si>
    <t>Massilia</t>
  </si>
  <si>
    <t>Tatiane Bezerra</t>
  </si>
  <si>
    <t>Vanessa Ferreira</t>
  </si>
  <si>
    <t>Flaviana Abreu</t>
  </si>
  <si>
    <t>Godofredo Pepey</t>
  </si>
  <si>
    <t>Anne Morais</t>
  </si>
  <si>
    <t>Gabriel Santos</t>
  </si>
  <si>
    <t>Janaína Araújo</t>
  </si>
  <si>
    <t>Valmir Oliveira</t>
  </si>
  <si>
    <t>Valdeci Barros</t>
  </si>
  <si>
    <t>Francisco Mesquita</t>
  </si>
  <si>
    <t>Barbosinha</t>
  </si>
  <si>
    <t>Gardenia Façanha</t>
  </si>
  <si>
    <t>Fred Barreto</t>
  </si>
  <si>
    <t>Wania Farias</t>
  </si>
  <si>
    <t>Cibele</t>
  </si>
  <si>
    <t>Catatau</t>
  </si>
  <si>
    <t xml:space="preserve">Graça Ximenes Carvalho </t>
  </si>
  <si>
    <t>Vanderlei Castro</t>
  </si>
  <si>
    <t>Zuleide Brandão</t>
  </si>
  <si>
    <t>Katiuce Marinho</t>
  </si>
  <si>
    <t>Angela Cantora</t>
  </si>
  <si>
    <t>Beto Aquino</t>
  </si>
  <si>
    <t>Gonzaga</t>
  </si>
  <si>
    <t>Felipe Campos</t>
  </si>
  <si>
    <t>Vicente Linhares</t>
  </si>
  <si>
    <t>Taylana</t>
  </si>
  <si>
    <t>Jesus Gama</t>
  </si>
  <si>
    <t>Sandrinho Gago</t>
  </si>
  <si>
    <t>Manuella Toscano</t>
  </si>
  <si>
    <t>Vânia Gusmão</t>
  </si>
  <si>
    <t>Kátia Cilene</t>
  </si>
  <si>
    <t>Professora Macelma Braga</t>
  </si>
  <si>
    <t>Manu Neuro Diversidade</t>
  </si>
  <si>
    <t>Marco Antonio</t>
  </si>
  <si>
    <t>Erialdo L. Medeiros</t>
  </si>
  <si>
    <t>Edson Embalagens</t>
  </si>
  <si>
    <t>Gaby Tropical</t>
  </si>
  <si>
    <t>Elizangela Oliveira</t>
  </si>
  <si>
    <t>Edson Pinheiro</t>
  </si>
  <si>
    <t>Félix</t>
  </si>
  <si>
    <t>Marcos Paiva</t>
  </si>
  <si>
    <t>Rozalba</t>
  </si>
  <si>
    <t>Capitão Ferreira</t>
  </si>
  <si>
    <t>Nelson Costa Radialista</t>
  </si>
  <si>
    <t>Maria do Povo</t>
  </si>
  <si>
    <t>Clecia</t>
  </si>
  <si>
    <t>Cleonice Sousa</t>
  </si>
  <si>
    <t>Matuto da Praia</t>
  </si>
  <si>
    <t>Eliene</t>
  </si>
  <si>
    <t>Tia Hilda</t>
  </si>
  <si>
    <t>Goretti Barros</t>
  </si>
  <si>
    <t>Paulo Rogerio</t>
  </si>
  <si>
    <t>Edson Barros</t>
  </si>
  <si>
    <t>Edgar Barbosa</t>
  </si>
  <si>
    <t>Valdizio Mello</t>
  </si>
  <si>
    <t>Zuleide Almeida</t>
  </si>
  <si>
    <t xml:space="preserve">Regina Tavares </t>
  </si>
  <si>
    <t>Marcos Viana</t>
  </si>
  <si>
    <t>Clarissa Leite</t>
  </si>
  <si>
    <t>Leonardo Márcio</t>
  </si>
  <si>
    <t>Nubia Lafaiete</t>
  </si>
  <si>
    <t xml:space="preserve">Iracema Vereadora do Século </t>
  </si>
  <si>
    <t>Karla Caroline</t>
  </si>
  <si>
    <t>Yasmim Katheley</t>
  </si>
  <si>
    <t>Assis Brito</t>
  </si>
  <si>
    <t>Lucy Menezes</t>
  </si>
  <si>
    <t>Michel Chaves</t>
  </si>
  <si>
    <t>Véitin</t>
  </si>
  <si>
    <t>Fátima Cavalcante</t>
  </si>
  <si>
    <t>Geobaniza</t>
  </si>
  <si>
    <t>Michelle dos Animais</t>
  </si>
  <si>
    <t>Débora Marny</t>
  </si>
  <si>
    <t>Samia Kelly</t>
  </si>
  <si>
    <t xml:space="preserve">Jordânia Oliveira </t>
  </si>
  <si>
    <t>Elton Gomes</t>
  </si>
  <si>
    <t>Personal Italo Jefferson</t>
  </si>
  <si>
    <t>Seyssa Carvalho</t>
  </si>
  <si>
    <t>Natália Pinheiro</t>
  </si>
  <si>
    <t>Dirceu Durães Sanford Barros</t>
  </si>
  <si>
    <t>Irapuan Medeiros</t>
  </si>
  <si>
    <t>Washington Andrade</t>
  </si>
  <si>
    <t>Mônica Pacheco</t>
  </si>
  <si>
    <t>Lourão do Ferrão</t>
  </si>
  <si>
    <t>Mizael Lima</t>
  </si>
  <si>
    <t>Robinho das Topics</t>
  </si>
  <si>
    <t>Nierton Guerra</t>
  </si>
  <si>
    <t>Dona Braba dos Cortes</t>
  </si>
  <si>
    <t>Raynara</t>
  </si>
  <si>
    <t>Shirley Araújo</t>
  </si>
  <si>
    <t>Erika Holanda</t>
  </si>
  <si>
    <t>Pr Alexandre</t>
  </si>
  <si>
    <t>Saigon da Messejana</t>
  </si>
  <si>
    <t>Jorginho</t>
  </si>
  <si>
    <t>Victoria Farias</t>
  </si>
  <si>
    <t>Zé Carlos</t>
  </si>
  <si>
    <t>Kico Silva</t>
  </si>
  <si>
    <t>Jadas Reis</t>
  </si>
  <si>
    <t>Janicleide</t>
  </si>
  <si>
    <t>https://noticias.uol.com.br/eleicoes/2024/apuracao/1turno/ce/fortaleza/</t>
  </si>
  <si>
    <t>LUCIO ALBUQUERQUE BRUNO FIGUEIREDO</t>
  </si>
  <si>
    <t>ANTÔNIO HENRIQUE  DA SILVA</t>
  </si>
  <si>
    <t>PSC</t>
  </si>
  <si>
    <t>EMANUEL ACRIZIO DE FREITAS</t>
  </si>
  <si>
    <t>PAULO VICTOR ARAUJO MARTINS</t>
  </si>
  <si>
    <t>GABRIEL LIMA DE AGUIAR</t>
  </si>
  <si>
    <t>ELPIDIO NOGUEIRA MOREIRA</t>
  </si>
  <si>
    <t>RAIMUNDO CUNHA FILHO</t>
  </si>
  <si>
    <t>DEM</t>
  </si>
  <si>
    <t>LARISSA MARIA FERNANDES GASPAR DA COSTA</t>
  </si>
  <si>
    <t>PEDRO FERREIRA MESQUITA FILHO</t>
  </si>
  <si>
    <t>PROS</t>
  </si>
  <si>
    <t>BRUNO FERNANDES MOTA</t>
  </si>
  <si>
    <t>MICHEL LINS CAVALCANTE DE ALMEIDA</t>
  </si>
  <si>
    <t>ANA MARIA TEIXEIRA MATOS DE SOUSA</t>
  </si>
  <si>
    <t>GUILHERME DE FIGUEIREDO SAMPAIO</t>
  </si>
  <si>
    <t>FRANCISCA DAS CHAGAS SILVA DE SOUZA</t>
  </si>
  <si>
    <t>FRANCISCO EUDES FERREIRA BRINGEL</t>
  </si>
  <si>
    <t>REGINAURO SOUSA NASCIMENTO</t>
  </si>
  <si>
    <t>ANTONIO RONIVALDO DA SILVA MAIA</t>
  </si>
  <si>
    <t>RAIMUNDA CLAUDENIRA DA ROCHA BARROS</t>
  </si>
  <si>
    <t>PMB</t>
  </si>
  <si>
    <t>FRANCISCO WELLINGTON SAB”IA VITORINO</t>
  </si>
  <si>
    <t>FRANCISCO ENILSON DE SOUSA SOARES</t>
  </si>
  <si>
    <t>DANILO LOPES FERREIRA LIMA</t>
  </si>
  <si>
    <t>PSL</t>
  </si>
  <si>
    <t>JULIO ROCHA AQUINO JUNIOR</t>
  </si>
  <si>
    <t xml:space="preserve"> SD - PR / SD</t>
  </si>
  <si>
    <t xml:space="preserve"> PDT - PDT / PP / PTB / PROS</t>
  </si>
  <si>
    <t xml:space="preserve"> PSD - PSD / DEM / PC do B / PMB</t>
  </si>
  <si>
    <t xml:space="preserve"> PRB</t>
  </si>
  <si>
    <t xml:space="preserve"> PC do B - PSD / DEM / PC do B / PMB</t>
  </si>
  <si>
    <t xml:space="preserve"> PRTB</t>
  </si>
  <si>
    <t xml:space="preserve"> PSL</t>
  </si>
  <si>
    <t xml:space="preserve"> PR - PR / SD</t>
  </si>
  <si>
    <t xml:space="preserve"> PTC</t>
  </si>
  <si>
    <t xml:space="preserve"> PEN</t>
  </si>
  <si>
    <t xml:space="preserve"> PRP</t>
  </si>
  <si>
    <t xml:space="preserve"> PT</t>
  </si>
  <si>
    <t xml:space="preserve"> PTN</t>
  </si>
  <si>
    <t xml:space="preserve"> PSDC - PSDC / PV / PSC</t>
  </si>
  <si>
    <t xml:space="preserve"> PSDB</t>
  </si>
  <si>
    <t xml:space="preserve"> PPL</t>
  </si>
  <si>
    <t xml:space="preserve"> PMDB</t>
  </si>
  <si>
    <t xml:space="preserve"> PPS</t>
  </si>
  <si>
    <t>CELIO STUDART</t>
  </si>
  <si>
    <t>SALMITO</t>
  </si>
  <si>
    <t>IRAGUASSÚ FILHO</t>
  </si>
  <si>
    <t>RENAN COLARES</t>
  </si>
  <si>
    <t>DR ELPÍDIO</t>
  </si>
  <si>
    <t>DIDI MANGUEIRA</t>
  </si>
  <si>
    <t>MARCIO CRUZ</t>
  </si>
  <si>
    <t>EVALDO COSTA</t>
  </si>
  <si>
    <t>MAIRTON FELIX</t>
  </si>
  <si>
    <t>JONH MONTEIRO</t>
  </si>
  <si>
    <t>DR LUCIRAM GIRÃO</t>
  </si>
  <si>
    <t>PROFESSOR EVALDO LIMA</t>
  </si>
  <si>
    <t>ZIER FERRER</t>
  </si>
  <si>
    <t>ODÉCIO CARNEIRO</t>
  </si>
  <si>
    <t>MARCELO LEMOS</t>
  </si>
  <si>
    <t>CLAUDIA GOMES</t>
  </si>
  <si>
    <t>MARTA GONÇALVES</t>
  </si>
  <si>
    <t>JOSÉ FREIRE</t>
  </si>
  <si>
    <t>GUILHERME</t>
  </si>
  <si>
    <t>ACRISIO SENA</t>
  </si>
  <si>
    <t>FROTA CAVALCANTE</t>
  </si>
  <si>
    <t>PLACIDO</t>
  </si>
  <si>
    <t>PORTINHO</t>
  </si>
  <si>
    <t>ESIO FEITOSA</t>
  </si>
  <si>
    <t>CASIMIRO NETO</t>
  </si>
  <si>
    <t>RAIMUNDO FILHO</t>
  </si>
  <si>
    <t>MARILIA DO POSTO</t>
  </si>
  <si>
    <t>LARISSA GASPAR</t>
  </si>
  <si>
    <t>IDALMIR FEITOSA</t>
  </si>
  <si>
    <t>DUMMAR RIBEIRO</t>
  </si>
  <si>
    <t>ANA PAULA BRANDÃO DA SILVA FARIAS</t>
  </si>
  <si>
    <t>CARMELO SILVEIRA CARNEIRO LEÃO NETO</t>
  </si>
  <si>
    <t>FÁBIO RUBENS MARQUES RAMOS</t>
  </si>
  <si>
    <t>FRANCISCO MÁRCIO MARTINS BARBOSA</t>
  </si>
  <si>
    <t>JOÃO GERMANO MEDEIROS</t>
  </si>
  <si>
    <t>JOSÉ ALBERTO BASTOS VEIRA JUNIOR</t>
  </si>
  <si>
    <t>JOSÉ ERIVALDO XAVIER TRAVASSOS</t>
  </si>
  <si>
    <t>JOSÉ DA SILVA FREIRES</t>
  </si>
  <si>
    <t>LUCIANO GIRÃO SALES FILHO</t>
  </si>
  <si>
    <t>REGINA CLÁUDIA TABOSA FERREIRA GOMES</t>
  </si>
  <si>
    <t>Adail Junior</t>
  </si>
  <si>
    <t>Adriana Nossa Cara</t>
  </si>
  <si>
    <t>Ana Aracapé</t>
  </si>
  <si>
    <t>Ana Paula</t>
  </si>
  <si>
    <t>Antônio Henrique</t>
  </si>
  <si>
    <t>Bruno Mesquita</t>
  </si>
  <si>
    <t>Carmelo Neto</t>
  </si>
  <si>
    <t>Cláudia Gomes</t>
  </si>
  <si>
    <t>Dr. Elpídio</t>
  </si>
  <si>
    <t>Dr. Luciano Girão</t>
  </si>
  <si>
    <t>Dr. Vicente</t>
  </si>
  <si>
    <t>Emanuel Acrízio</t>
  </si>
  <si>
    <t>Eudes Bringel</t>
  </si>
  <si>
    <t>Fábio Rubens</t>
  </si>
  <si>
    <t>Gabriel Aguiar</t>
  </si>
  <si>
    <t>Gardel Rolim</t>
  </si>
  <si>
    <t>Germano He-Man</t>
  </si>
  <si>
    <t>Guilherme Sampaio</t>
  </si>
  <si>
    <t>Inspetor Alberto</t>
  </si>
  <si>
    <t>Jorge Pinheiro</t>
  </si>
  <si>
    <t>José  Freire</t>
  </si>
  <si>
    <t>Julierme Sena</t>
  </si>
  <si>
    <t>Júlio Brizzi</t>
  </si>
  <si>
    <t>Kátia Rodrigues</t>
  </si>
  <si>
    <t>Larissa Gaspar</t>
  </si>
  <si>
    <t>Léo Couto</t>
  </si>
  <si>
    <t>Lúcio Bruno</t>
  </si>
  <si>
    <t>Márcio Martins</t>
  </si>
  <si>
    <t>Michel Lins</t>
  </si>
  <si>
    <t>Paulo Martins</t>
  </si>
  <si>
    <t>Pedro Matos</t>
  </si>
  <si>
    <t>PP Cell</t>
  </si>
  <si>
    <t>Priscila Costa</t>
  </si>
  <si>
    <t>Professor Enilson</t>
  </si>
  <si>
    <t>Renan Colares</t>
  </si>
  <si>
    <t>Ronaldo Martins</t>
  </si>
  <si>
    <t>Sargento Reginauro</t>
  </si>
  <si>
    <t>Wellington Sabóia</t>
  </si>
  <si>
    <t>REP</t>
  </si>
  <si>
    <t>PODEMOS</t>
  </si>
  <si>
    <t>https://www.cmfor.ce.gov.br/sapl/parlamentares</t>
  </si>
  <si>
    <t>Gabriel Biologia (Aguiar)</t>
  </si>
  <si>
    <t>Adriana Gerônimo (Nossa Cara)</t>
  </si>
  <si>
    <t>Suplente</t>
  </si>
  <si>
    <t>Vereador em out24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</si>
</sst>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0.0%"/>
    <numFmt numFmtId="165" formatCode="_-* #,##0.0_-;\-* #,##0.0_-;_-* &quot;-&quot;??_-;_-@_-"/>
    <numFmt numFmtId="166" formatCode="_-* #,##0_-;\-* #,##0_-;_-* &quot;-&quot;??_-;_-@_-"/>
    <numFmt numFmtId="167" formatCode="_(* #,##0_);_(* \(#,##0\);_(* &quot;-&quot;??_);_(@_)"/>
    <numFmt numFmtId="168" formatCode="#,##0_ ;[Red]\-#,##0\ "/>
    <numFmt numFmtId="169" formatCode="0_ ;\-0\ "/>
  </numFmts>
  <fonts count="11" x14ac:knownFonts="1">
    <font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2"/>
      <color theme="1"/>
      <name val="Aptos Narrow"/>
      <scheme val="minor"/>
    </font>
    <font>
      <sz val="12"/>
      <color theme="1"/>
      <name val="Aptos Narrow"/>
      <scheme val="minor"/>
    </font>
    <font>
      <b/>
      <sz val="12"/>
      <color rgb="FF595959"/>
      <name val="Aptos Narrow"/>
      <family val="2"/>
      <scheme val="minor"/>
    </font>
    <font>
      <u/>
      <sz val="12"/>
      <color theme="10"/>
      <name val="Aptos Narrow"/>
      <family val="2"/>
      <scheme val="minor"/>
    </font>
    <font>
      <sz val="12"/>
      <name val="Aptos Narrow"/>
      <family val="2"/>
      <scheme val="minor"/>
    </font>
    <font>
      <b/>
      <sz val="12"/>
      <color rgb="FFFF0000"/>
      <name val="Aptos Narrow"/>
      <scheme val="minor"/>
    </font>
    <font>
      <sz val="12"/>
      <name val="Aptos Narrow"/>
      <scheme val="minor"/>
    </font>
    <font>
      <b/>
      <sz val="18"/>
      <color theme="1"/>
      <name val="Aptos Narrow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59999389629810485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150">
    <xf numFmtId="0" fontId="0" fillId="0" borderId="0" xfId="0"/>
    <xf numFmtId="3" fontId="0" fillId="0" borderId="0" xfId="0" applyNumberFormat="1"/>
    <xf numFmtId="0" fontId="3" fillId="2" borderId="0" xfId="0" applyFont="1" applyFill="1"/>
    <xf numFmtId="0" fontId="0" fillId="4" borderId="1" xfId="0" applyFill="1" applyBorder="1"/>
    <xf numFmtId="3" fontId="0" fillId="4" borderId="1" xfId="0" applyNumberFormat="1" applyFill="1" applyBorder="1"/>
    <xf numFmtId="0" fontId="0" fillId="3" borderId="1" xfId="0" applyFill="1" applyBorder="1"/>
    <xf numFmtId="3" fontId="0" fillId="3" borderId="1" xfId="0" applyNumberFormat="1" applyFill="1" applyBorder="1"/>
    <xf numFmtId="0" fontId="0" fillId="5" borderId="1" xfId="0" applyFill="1" applyBorder="1"/>
    <xf numFmtId="3" fontId="0" fillId="5" borderId="1" xfId="0" applyNumberFormat="1" applyFill="1" applyBorder="1"/>
    <xf numFmtId="164" fontId="3" fillId="2" borderId="0" xfId="2" applyNumberFormat="1" applyFont="1" applyFill="1"/>
    <xf numFmtId="164" fontId="0" fillId="3" borderId="1" xfId="2" applyNumberFormat="1" applyFont="1" applyFill="1" applyBorder="1"/>
    <xf numFmtId="164" fontId="0" fillId="4" borderId="1" xfId="2" applyNumberFormat="1" applyFont="1" applyFill="1" applyBorder="1"/>
    <xf numFmtId="164" fontId="0" fillId="5" borderId="1" xfId="2" applyNumberFormat="1" applyFont="1" applyFill="1" applyBorder="1"/>
    <xf numFmtId="164" fontId="0" fillId="0" borderId="0" xfId="2" applyNumberFormat="1" applyFont="1"/>
    <xf numFmtId="166" fontId="0" fillId="0" borderId="0" xfId="1" applyNumberFormat="1" applyFont="1"/>
    <xf numFmtId="166" fontId="0" fillId="0" borderId="0" xfId="0" applyNumberFormat="1"/>
    <xf numFmtId="0" fontId="0" fillId="6" borderId="1" xfId="0" applyFill="1" applyBorder="1"/>
    <xf numFmtId="3" fontId="0" fillId="6" borderId="1" xfId="0" applyNumberFormat="1" applyFill="1" applyBorder="1"/>
    <xf numFmtId="10" fontId="0" fillId="6" borderId="1" xfId="0" applyNumberFormat="1" applyFill="1" applyBorder="1"/>
    <xf numFmtId="0" fontId="0" fillId="0" borderId="1" xfId="0" applyBorder="1"/>
    <xf numFmtId="0" fontId="0" fillId="7" borderId="1" xfId="0" applyFill="1" applyBorder="1"/>
    <xf numFmtId="3" fontId="0" fillId="7" borderId="1" xfId="0" applyNumberFormat="1" applyFill="1" applyBorder="1"/>
    <xf numFmtId="10" fontId="0" fillId="7" borderId="1" xfId="0" applyNumberFormat="1" applyFill="1" applyBorder="1"/>
    <xf numFmtId="166" fontId="0" fillId="7" borderId="1" xfId="1" applyNumberFormat="1" applyFont="1" applyFill="1" applyBorder="1"/>
    <xf numFmtId="9" fontId="0" fillId="7" borderId="1" xfId="2" applyFont="1" applyFill="1" applyBorder="1"/>
    <xf numFmtId="0" fontId="0" fillId="0" borderId="0" xfId="0" pivotButton="1"/>
    <xf numFmtId="0" fontId="0" fillId="0" borderId="0" xfId="0" applyAlignment="1">
      <alignment horizontal="left"/>
    </xf>
    <xf numFmtId="164" fontId="0" fillId="0" borderId="1" xfId="0" applyNumberFormat="1" applyBorder="1"/>
    <xf numFmtId="166" fontId="0" fillId="0" borderId="1" xfId="1" applyNumberFormat="1" applyFont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166" fontId="3" fillId="0" borderId="8" xfId="1" applyNumberFormat="1" applyFont="1" applyBorder="1"/>
    <xf numFmtId="0" fontId="0" fillId="0" borderId="11" xfId="0" applyBorder="1"/>
    <xf numFmtId="0" fontId="3" fillId="0" borderId="14" xfId="0" applyFont="1" applyBorder="1"/>
    <xf numFmtId="0" fontId="0" fillId="0" borderId="14" xfId="0" applyBorder="1"/>
    <xf numFmtId="0" fontId="0" fillId="0" borderId="15" xfId="0" applyBorder="1"/>
    <xf numFmtId="164" fontId="0" fillId="0" borderId="4" xfId="0" applyNumberFormat="1" applyBorder="1"/>
    <xf numFmtId="164" fontId="0" fillId="0" borderId="6" xfId="0" applyNumberFormat="1" applyBorder="1"/>
    <xf numFmtId="164" fontId="0" fillId="0" borderId="1" xfId="2" applyNumberFormat="1" applyFont="1" applyBorder="1"/>
    <xf numFmtId="164" fontId="3" fillId="0" borderId="6" xfId="2" applyNumberFormat="1" applyFont="1" applyBorder="1"/>
    <xf numFmtId="164" fontId="0" fillId="0" borderId="8" xfId="0" applyNumberFormat="1" applyBorder="1"/>
    <xf numFmtId="164" fontId="0" fillId="0" borderId="9" xfId="0" applyNumberFormat="1" applyBorder="1"/>
    <xf numFmtId="166" fontId="0" fillId="0" borderId="3" xfId="1" applyNumberFormat="1" applyFont="1" applyBorder="1"/>
    <xf numFmtId="0" fontId="0" fillId="0" borderId="0" xfId="0" applyAlignment="1">
      <alignment horizontal="center"/>
    </xf>
    <xf numFmtId="0" fontId="0" fillId="8" borderId="0" xfId="0" applyFill="1"/>
    <xf numFmtId="168" fontId="0" fillId="9" borderId="1" xfId="0" applyNumberFormat="1" applyFill="1" applyBorder="1"/>
    <xf numFmtId="0" fontId="0" fillId="9" borderId="1" xfId="0" applyFill="1" applyBorder="1"/>
    <xf numFmtId="168" fontId="0" fillId="9" borderId="1" xfId="1" applyNumberFormat="1" applyFont="1" applyFill="1" applyBorder="1"/>
    <xf numFmtId="3" fontId="0" fillId="9" borderId="1" xfId="0" applyNumberFormat="1" applyFill="1" applyBorder="1"/>
    <xf numFmtId="0" fontId="3" fillId="0" borderId="0" xfId="0" applyFont="1"/>
    <xf numFmtId="166" fontId="4" fillId="0" borderId="1" xfId="1" applyNumberFormat="1" applyFont="1" applyBorder="1"/>
    <xf numFmtId="166" fontId="3" fillId="0" borderId="1" xfId="1" applyNumberFormat="1" applyFont="1" applyBorder="1"/>
    <xf numFmtId="9" fontId="3" fillId="0" borderId="1" xfId="2" applyFont="1" applyBorder="1"/>
    <xf numFmtId="164" fontId="0" fillId="0" borderId="3" xfId="2" applyNumberFormat="1" applyFont="1" applyBorder="1"/>
    <xf numFmtId="0" fontId="3" fillId="0" borderId="5" xfId="0" applyFont="1" applyBorder="1"/>
    <xf numFmtId="166" fontId="0" fillId="0" borderId="8" xfId="1" applyNumberFormat="1" applyFont="1" applyBorder="1"/>
    <xf numFmtId="164" fontId="0" fillId="0" borderId="8" xfId="2" applyNumberFormat="1" applyFont="1" applyBorder="1"/>
    <xf numFmtId="0" fontId="0" fillId="0" borderId="9" xfId="0" applyBorder="1"/>
    <xf numFmtId="164" fontId="3" fillId="0" borderId="1" xfId="2" applyNumberFormat="1" applyFont="1" applyBorder="1"/>
    <xf numFmtId="0" fontId="3" fillId="0" borderId="6" xfId="0" applyFont="1" applyBorder="1"/>
    <xf numFmtId="164" fontId="0" fillId="0" borderId="0" xfId="0" applyNumberFormat="1"/>
    <xf numFmtId="3" fontId="0" fillId="10" borderId="1" xfId="0" applyNumberFormat="1" applyFill="1" applyBorder="1"/>
    <xf numFmtId="0" fontId="0" fillId="0" borderId="19" xfId="0" applyBorder="1"/>
    <xf numFmtId="166" fontId="0" fillId="10" borderId="6" xfId="1" applyNumberFormat="1" applyFont="1" applyFill="1" applyBorder="1" applyAlignment="1">
      <alignment horizontal="center"/>
    </xf>
    <xf numFmtId="166" fontId="0" fillId="10" borderId="4" xfId="1" applyNumberFormat="1" applyFont="1" applyFill="1" applyBorder="1" applyAlignment="1">
      <alignment horizontal="center"/>
    </xf>
    <xf numFmtId="169" fontId="0" fillId="10" borderId="6" xfId="1" applyNumberFormat="1" applyFont="1" applyFill="1" applyBorder="1" applyAlignment="1">
      <alignment horizontal="center"/>
    </xf>
    <xf numFmtId="164" fontId="0" fillId="0" borderId="6" xfId="2" applyNumberFormat="1" applyFont="1" applyBorder="1"/>
    <xf numFmtId="164" fontId="3" fillId="0" borderId="9" xfId="2" applyNumberFormat="1" applyFont="1" applyBorder="1"/>
    <xf numFmtId="0" fontId="3" fillId="0" borderId="10" xfId="0" applyFont="1" applyBorder="1"/>
    <xf numFmtId="166" fontId="3" fillId="0" borderId="20" xfId="1" applyNumberFormat="1" applyFont="1" applyBorder="1"/>
    <xf numFmtId="164" fontId="3" fillId="0" borderId="21" xfId="0" applyNumberFormat="1" applyFont="1" applyBorder="1"/>
    <xf numFmtId="9" fontId="0" fillId="0" borderId="4" xfId="2" applyFont="1" applyBorder="1"/>
    <xf numFmtId="0" fontId="0" fillId="8" borderId="16" xfId="0" applyFill="1" applyBorder="1"/>
    <xf numFmtId="166" fontId="0" fillId="8" borderId="17" xfId="1" applyNumberFormat="1" applyFont="1" applyFill="1" applyBorder="1"/>
    <xf numFmtId="0" fontId="3" fillId="0" borderId="2" xfId="0" applyFont="1" applyBorder="1"/>
    <xf numFmtId="0" fontId="3" fillId="0" borderId="3" xfId="0" applyFont="1" applyBorder="1"/>
    <xf numFmtId="0" fontId="3" fillId="0" borderId="4" xfId="0" applyFont="1" applyBorder="1"/>
    <xf numFmtId="166" fontId="0" fillId="0" borderId="3" xfId="1" applyNumberFormat="1" applyFont="1" applyBorder="1" applyAlignment="1">
      <alignment horizontal="right"/>
    </xf>
    <xf numFmtId="166" fontId="0" fillId="0" borderId="1" xfId="1" applyNumberFormat="1" applyFont="1" applyBorder="1" applyAlignment="1">
      <alignment horizontal="right"/>
    </xf>
    <xf numFmtId="0" fontId="6" fillId="0" borderId="19" xfId="3" applyBorder="1"/>
    <xf numFmtId="164" fontId="0" fillId="0" borderId="1" xfId="2" applyNumberFormat="1" applyFont="1" applyFill="1" applyBorder="1"/>
    <xf numFmtId="164" fontId="0" fillId="0" borderId="0" xfId="2" applyNumberFormat="1" applyFont="1" applyFill="1"/>
    <xf numFmtId="169" fontId="7" fillId="10" borderId="6" xfId="1" applyNumberFormat="1" applyFont="1" applyFill="1" applyBorder="1" applyAlignment="1">
      <alignment horizontal="center"/>
    </xf>
    <xf numFmtId="169" fontId="7" fillId="10" borderId="9" xfId="1" applyNumberFormat="1" applyFont="1" applyFill="1" applyBorder="1" applyAlignment="1">
      <alignment horizontal="center"/>
    </xf>
    <xf numFmtId="3" fontId="3" fillId="6" borderId="1" xfId="0" applyNumberFormat="1" applyFont="1" applyFill="1" applyBorder="1"/>
    <xf numFmtId="0" fontId="3" fillId="6" borderId="1" xfId="0" applyFont="1" applyFill="1" applyBorder="1"/>
    <xf numFmtId="166" fontId="0" fillId="6" borderId="1" xfId="0" applyNumberFormat="1" applyFill="1" applyBorder="1"/>
    <xf numFmtId="0" fontId="8" fillId="6" borderId="1" xfId="0" applyFont="1" applyFill="1" applyBorder="1"/>
    <xf numFmtId="166" fontId="0" fillId="0" borderId="3" xfId="1" applyNumberFormat="1" applyFont="1" applyFill="1" applyBorder="1"/>
    <xf numFmtId="166" fontId="0" fillId="0" borderId="1" xfId="1" applyNumberFormat="1" applyFont="1" applyFill="1" applyBorder="1"/>
    <xf numFmtId="3" fontId="3" fillId="0" borderId="1" xfId="0" applyNumberFormat="1" applyFont="1" applyBorder="1"/>
    <xf numFmtId="164" fontId="3" fillId="0" borderId="6" xfId="0" applyNumberFormat="1" applyFont="1" applyBorder="1"/>
    <xf numFmtId="166" fontId="3" fillId="0" borderId="1" xfId="0" applyNumberFormat="1" applyFont="1" applyBorder="1"/>
    <xf numFmtId="164" fontId="3" fillId="0" borderId="6" xfId="2" applyNumberFormat="1" applyFont="1" applyFill="1" applyBorder="1"/>
    <xf numFmtId="0" fontId="3" fillId="0" borderId="7" xfId="0" applyFont="1" applyBorder="1"/>
    <xf numFmtId="166" fontId="3" fillId="0" borderId="8" xfId="1" applyNumberFormat="1" applyFont="1" applyFill="1" applyBorder="1"/>
    <xf numFmtId="164" fontId="3" fillId="0" borderId="9" xfId="0" applyNumberFormat="1" applyFont="1" applyBorder="1"/>
    <xf numFmtId="3" fontId="3" fillId="0" borderId="8" xfId="0" applyNumberFormat="1" applyFont="1" applyBorder="1"/>
    <xf numFmtId="166" fontId="0" fillId="0" borderId="4" xfId="1" applyNumberFormat="1" applyFont="1" applyFill="1" applyBorder="1"/>
    <xf numFmtId="166" fontId="0" fillId="0" borderId="9" xfId="1" applyNumberFormat="1" applyFont="1" applyFill="1" applyBorder="1"/>
    <xf numFmtId="164" fontId="4" fillId="0" borderId="6" xfId="0" applyNumberFormat="1" applyFont="1" applyBorder="1"/>
    <xf numFmtId="167" fontId="0" fillId="0" borderId="1" xfId="1" applyNumberFormat="1" applyFont="1" applyFill="1" applyBorder="1"/>
    <xf numFmtId="167" fontId="0" fillId="0" borderId="1" xfId="0" applyNumberFormat="1" applyBorder="1"/>
    <xf numFmtId="0" fontId="3" fillId="0" borderId="1" xfId="0" applyFont="1" applyBorder="1"/>
    <xf numFmtId="9" fontId="3" fillId="0" borderId="1" xfId="0" applyNumberFormat="1" applyFont="1" applyBorder="1"/>
    <xf numFmtId="167" fontId="2" fillId="0" borderId="8" xfId="1" applyNumberFormat="1" applyFont="1" applyFill="1" applyBorder="1"/>
    <xf numFmtId="166" fontId="9" fillId="0" borderId="3" xfId="1" applyNumberFormat="1" applyFont="1" applyBorder="1"/>
    <xf numFmtId="165" fontId="0" fillId="4" borderId="1" xfId="1" applyNumberFormat="1" applyFont="1" applyFill="1" applyBorder="1"/>
    <xf numFmtId="3" fontId="0" fillId="0" borderId="1" xfId="0" applyNumberFormat="1" applyBorder="1"/>
    <xf numFmtId="0" fontId="3" fillId="2" borderId="1" xfId="0" applyFont="1" applyFill="1" applyBorder="1"/>
    <xf numFmtId="0" fontId="0" fillId="0" borderId="1" xfId="0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0" fillId="8" borderId="0" xfId="0" applyFill="1" applyAlignment="1">
      <alignment horizontal="center"/>
    </xf>
    <xf numFmtId="3" fontId="3" fillId="0" borderId="0" xfId="0" applyNumberFormat="1" applyFont="1"/>
    <xf numFmtId="166" fontId="3" fillId="2" borderId="1" xfId="1" applyNumberFormat="1" applyFont="1" applyFill="1" applyBorder="1"/>
    <xf numFmtId="166" fontId="0" fillId="4" borderId="1" xfId="1" applyNumberFormat="1" applyFont="1" applyFill="1" applyBorder="1"/>
    <xf numFmtId="166" fontId="0" fillId="8" borderId="0" xfId="1" applyNumberFormat="1" applyFont="1" applyFill="1"/>
    <xf numFmtId="0" fontId="7" fillId="0" borderId="0" xfId="0" applyFont="1"/>
    <xf numFmtId="164" fontId="0" fillId="8" borderId="0" xfId="2" applyNumberFormat="1" applyFont="1" applyFill="1"/>
    <xf numFmtId="0" fontId="3" fillId="0" borderId="25" xfId="0" applyFont="1" applyBorder="1"/>
    <xf numFmtId="0" fontId="0" fillId="0" borderId="26" xfId="0" applyBorder="1"/>
    <xf numFmtId="0" fontId="0" fillId="0" borderId="27" xfId="0" applyBorder="1"/>
    <xf numFmtId="0" fontId="0" fillId="0" borderId="20" xfId="0" applyBorder="1"/>
    <xf numFmtId="0" fontId="2" fillId="0" borderId="24" xfId="0" applyFont="1" applyBorder="1"/>
    <xf numFmtId="166" fontId="0" fillId="9" borderId="1" xfId="1" applyNumberFormat="1" applyFont="1" applyFill="1" applyBorder="1"/>
    <xf numFmtId="0" fontId="6" fillId="0" borderId="0" xfId="3"/>
    <xf numFmtId="166" fontId="0" fillId="7" borderId="1" xfId="0" applyNumberFormat="1" applyFill="1" applyBorder="1"/>
    <xf numFmtId="0" fontId="0" fillId="11" borderId="1" xfId="0" applyFill="1" applyBorder="1"/>
    <xf numFmtId="166" fontId="0" fillId="11" borderId="1" xfId="1" applyNumberFormat="1" applyFont="1" applyFill="1" applyBorder="1"/>
    <xf numFmtId="0" fontId="0" fillId="4" borderId="28" xfId="0" applyFill="1" applyBorder="1"/>
    <xf numFmtId="0" fontId="0" fillId="0" borderId="28" xfId="0" applyBorder="1"/>
    <xf numFmtId="0" fontId="0" fillId="4" borderId="19" xfId="0" applyFill="1" applyBorder="1"/>
    <xf numFmtId="0" fontId="0" fillId="3" borderId="28" xfId="0" applyFill="1" applyBorder="1"/>
    <xf numFmtId="0" fontId="0" fillId="11" borderId="28" xfId="0" applyFill="1" applyBorder="1"/>
    <xf numFmtId="3" fontId="0" fillId="4" borderId="19" xfId="0" applyNumberFormat="1" applyFill="1" applyBorder="1"/>
    <xf numFmtId="0" fontId="0" fillId="12" borderId="0" xfId="0" applyFill="1"/>
    <xf numFmtId="0" fontId="0" fillId="4" borderId="0" xfId="0" applyFill="1"/>
    <xf numFmtId="0" fontId="0" fillId="13" borderId="0" xfId="0" applyFill="1"/>
    <xf numFmtId="0" fontId="0" fillId="13" borderId="1" xfId="0" applyFill="1" applyBorder="1"/>
    <xf numFmtId="0" fontId="5" fillId="0" borderId="18" xfId="0" applyFont="1" applyBorder="1" applyAlignment="1">
      <alignment horizontal="center" vertical="center" readingOrder="1"/>
    </xf>
    <xf numFmtId="0" fontId="5" fillId="0" borderId="12" xfId="0" applyFont="1" applyBorder="1" applyAlignment="1">
      <alignment horizontal="center" vertical="center" readingOrder="1"/>
    </xf>
    <xf numFmtId="0" fontId="5" fillId="0" borderId="13" xfId="0" applyFont="1" applyBorder="1" applyAlignment="1">
      <alignment horizontal="center" vertical="center" readingOrder="1"/>
    </xf>
    <xf numFmtId="0" fontId="0" fillId="4" borderId="22" xfId="0" applyFill="1" applyBorder="1" applyAlignment="1">
      <alignment horizontal="center"/>
    </xf>
    <xf numFmtId="0" fontId="0" fillId="4" borderId="23" xfId="0" applyFill="1" applyBorder="1" applyAlignment="1">
      <alignment horizontal="center"/>
    </xf>
    <xf numFmtId="0" fontId="0" fillId="4" borderId="14" xfId="0" applyFill="1" applyBorder="1" applyAlignment="1">
      <alignment horizontal="center"/>
    </xf>
    <xf numFmtId="0" fontId="10" fillId="0" borderId="0" xfId="0" applyFont="1" applyAlignment="1">
      <alignment horizontal="center" vertical="center" wrapText="1"/>
    </xf>
  </cellXfs>
  <cellStyles count="4">
    <cellStyle name="Comma" xfId="1" builtinId="3"/>
    <cellStyle name="Hyperlink" xfId="3" builtinId="8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5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12" Type="http://schemas.openxmlformats.org/officeDocument/2006/relationships/pivotCacheDefinition" Target="pivotCache/pivotCacheDefinition3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3.xml"/><Relationship Id="rId11" Type="http://schemas.openxmlformats.org/officeDocument/2006/relationships/pivotCacheDefinition" Target="pivotCache/pivotCacheDefinition2.xml"/><Relationship Id="rId5" Type="http://schemas.openxmlformats.org/officeDocument/2006/relationships/chartsheet" Target="chartsheets/sheet2.xml"/><Relationship Id="rId15" Type="http://schemas.openxmlformats.org/officeDocument/2006/relationships/sharedStrings" Target="sharedStrings.xml"/><Relationship Id="rId10" Type="http://schemas.openxmlformats.org/officeDocument/2006/relationships/pivotCacheDefinition" Target="pivotCache/pivotCacheDefinition1.xml"/><Relationship Id="rId4" Type="http://schemas.openxmlformats.org/officeDocument/2006/relationships/chartsheet" Target="chartsheets/sheet1.xml"/><Relationship Id="rId9" Type="http://schemas.openxmlformats.org/officeDocument/2006/relationships/worksheet" Target="worksheets/sheet6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BR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Resumo!$A$46</c:f>
              <c:strCache>
                <c:ptCount val="1"/>
                <c:pt idx="0">
                  <c:v>% dos Eleitores que elegeram nominalmente a totalidade da Câmara Municipal de Fortaleza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Resumo!$B$45:$D$45</c:f>
              <c:numCache>
                <c:formatCode>General</c:formatCode>
                <c:ptCount val="3"/>
                <c:pt idx="0">
                  <c:v>2016</c:v>
                </c:pt>
                <c:pt idx="1">
                  <c:v>2020</c:v>
                </c:pt>
                <c:pt idx="2">
                  <c:v>2024</c:v>
                </c:pt>
              </c:numCache>
            </c:numRef>
          </c:cat>
          <c:val>
            <c:numRef>
              <c:f>Resumo!$B$46:$D$46</c:f>
              <c:numCache>
                <c:formatCode>0.0%</c:formatCode>
                <c:ptCount val="3"/>
                <c:pt idx="0">
                  <c:v>0.20909197787856609</c:v>
                </c:pt>
                <c:pt idx="1">
                  <c:v>0.20836870025068877</c:v>
                </c:pt>
                <c:pt idx="2">
                  <c:v>0.29007883341687002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D7-7D45-8851-87E1874E0C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overlap val="100"/>
        <c:axId val="804602432"/>
        <c:axId val="804604144"/>
      </c:barChart>
      <c:catAx>
        <c:axId val="8046024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BR"/>
          </a:p>
        </c:txPr>
        <c:crossAx val="804604144"/>
        <c:crosses val="autoZero"/>
        <c:auto val="1"/>
        <c:lblAlgn val="ctr"/>
        <c:lblOffset val="100"/>
        <c:noMultiLvlLbl val="0"/>
      </c:catAx>
      <c:valAx>
        <c:axId val="8046041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BR"/>
          </a:p>
        </c:txPr>
        <c:crossAx val="8046024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B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B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Resumo!$A$47</c:f>
              <c:strCache>
                <c:ptCount val="1"/>
                <c:pt idx="0">
                  <c:v>% dos Eleitores que NÃO elegeram nenhum vereador para Câmara Municipal de Fortaleza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Resumo!$B$45:$D$45</c:f>
              <c:numCache>
                <c:formatCode>General</c:formatCode>
                <c:ptCount val="3"/>
                <c:pt idx="0">
                  <c:v>2016</c:v>
                </c:pt>
                <c:pt idx="1">
                  <c:v>2020</c:v>
                </c:pt>
                <c:pt idx="2">
                  <c:v>2024</c:v>
                </c:pt>
              </c:numCache>
            </c:numRef>
          </c:cat>
          <c:val>
            <c:numRef>
              <c:f>Resumo!$B$47:$D$47</c:f>
              <c:numCache>
                <c:formatCode>0.0%</c:formatCode>
                <c:ptCount val="3"/>
                <c:pt idx="0">
                  <c:v>0.79090802212143396</c:v>
                </c:pt>
                <c:pt idx="1">
                  <c:v>0.79163129974931123</c:v>
                </c:pt>
                <c:pt idx="2">
                  <c:v>0.70992116658312998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197-4047-AD03-D5564CEC99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04602432"/>
        <c:axId val="804604144"/>
      </c:lineChart>
      <c:catAx>
        <c:axId val="8046024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BR"/>
          </a:p>
        </c:txPr>
        <c:crossAx val="804604144"/>
        <c:crosses val="autoZero"/>
        <c:auto val="1"/>
        <c:lblAlgn val="ctr"/>
        <c:lblOffset val="100"/>
        <c:noMultiLvlLbl val="0"/>
      </c:catAx>
      <c:valAx>
        <c:axId val="804604144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BR"/>
          </a:p>
        </c:txPr>
        <c:crossAx val="8046024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B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2400" b="1"/>
              <a:t>Distribuição dos Eleitores - Eleição 2024</a:t>
            </a:r>
          </a:p>
          <a:p>
            <a:pPr>
              <a:defRPr sz="2400"/>
            </a:pPr>
            <a:r>
              <a:rPr lang="en-US" sz="2400" baseline="0"/>
              <a:t>Fortaleza - 43 Vereadores</a:t>
            </a:r>
            <a:endParaRPr lang="en-US" sz="24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B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127-884A-838B-68C40D84557C}"/>
              </c:ext>
            </c:extLst>
          </c:dPt>
          <c:dPt>
            <c:idx val="1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127-884A-838B-68C40D84557C}"/>
              </c:ext>
            </c:extLst>
          </c:dPt>
          <c:dPt>
            <c:idx val="2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127-884A-838B-68C40D84557C}"/>
              </c:ext>
            </c:extLst>
          </c:dPt>
          <c:dPt>
            <c:idx val="3"/>
            <c:bubble3D val="0"/>
            <c:spPr>
              <a:solidFill>
                <a:srgbClr val="FFC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127-884A-838B-68C40D84557C}"/>
              </c:ext>
            </c:extLst>
          </c:dPt>
          <c:dPt>
            <c:idx val="4"/>
            <c:bubble3D val="0"/>
            <c:spPr>
              <a:solidFill>
                <a:schemeClr val="tx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6127-884A-838B-68C40D84557C}"/>
              </c:ext>
            </c:extLst>
          </c:dPt>
          <c:dPt>
            <c:idx val="5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6127-884A-838B-68C40D84557C}"/>
              </c:ext>
            </c:extLst>
          </c:dPt>
          <c:dLbls>
            <c:dLbl>
              <c:idx val="4"/>
              <c:numFmt formatCode="#,##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6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B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6127-884A-838B-68C40D84557C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Resumo!$A$2:$A$7</c:f>
              <c:strCache>
                <c:ptCount val="6"/>
                <c:pt idx="0">
                  <c:v>Elegeram os 21 mais votados</c:v>
                </c:pt>
                <c:pt idx="1">
                  <c:v>Elegeram os 22 menos votados</c:v>
                </c:pt>
                <c:pt idx="2">
                  <c:v>Votaram nominalmente e não elegeram</c:v>
                </c:pt>
                <c:pt idx="3">
                  <c:v>Votos Legenda</c:v>
                </c:pt>
                <c:pt idx="4">
                  <c:v>Brancos e Nulos</c:v>
                </c:pt>
                <c:pt idx="5">
                  <c:v>Abstenções</c:v>
                </c:pt>
              </c:strCache>
            </c:strRef>
          </c:cat>
          <c:val>
            <c:numRef>
              <c:f>Resumo!$B$2:$B$7</c:f>
              <c:numCache>
                <c:formatCode>_-* #,##0_-;\-* #,##0_-;_-* "-"??_-;_-@_-</c:formatCode>
                <c:ptCount val="6"/>
                <c:pt idx="0">
                  <c:v>322283</c:v>
                </c:pt>
                <c:pt idx="1">
                  <c:v>191064</c:v>
                </c:pt>
                <c:pt idx="2">
                  <c:v>813088</c:v>
                </c:pt>
                <c:pt idx="3">
                  <c:v>56873</c:v>
                </c:pt>
                <c:pt idx="4">
                  <c:v>111754</c:v>
                </c:pt>
                <c:pt idx="5">
                  <c:v>274619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6127-884A-838B-68C40D8455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400912996777665"/>
          <c:y val="0.30420576606260302"/>
          <c:w val="0.28780612244897957"/>
          <c:h val="0.3290088962108731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2">
        <a:lumMod val="7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BR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2400"/>
              <a:t>Distribuição dos Eleitores - Eleição 2024</a:t>
            </a:r>
          </a:p>
          <a:p>
            <a:pPr>
              <a:defRPr sz="2400"/>
            </a:pPr>
            <a:r>
              <a:rPr lang="en-US" sz="2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Fortaleza - 43 Vereadores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BR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42EB-1D4E-8F06-3BB2ABABBF0C}"/>
              </c:ext>
            </c:extLst>
          </c:dPt>
          <c:dPt>
            <c:idx val="1"/>
            <c:bubble3D val="0"/>
            <c:spPr>
              <a:solidFill>
                <a:srgbClr val="FFFF0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42EB-1D4E-8F06-3BB2ABABBF0C}"/>
              </c:ext>
            </c:extLst>
          </c:dPt>
          <c:dPt>
            <c:idx val="2"/>
            <c:bubble3D val="0"/>
            <c:spPr>
              <a:solidFill>
                <a:srgbClr val="00B0F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42EB-1D4E-8F06-3BB2ABABBF0C}"/>
              </c:ext>
            </c:extLst>
          </c:dPt>
          <c:dPt>
            <c:idx val="3"/>
            <c:bubble3D val="0"/>
            <c:spPr>
              <a:solidFill>
                <a:srgbClr val="FFC00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42EB-1D4E-8F06-3BB2ABABBF0C}"/>
              </c:ext>
            </c:extLst>
          </c:dPt>
          <c:dPt>
            <c:idx val="4"/>
            <c:bubble3D val="0"/>
            <c:spPr>
              <a:solidFill>
                <a:schemeClr val="tx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42EB-1D4E-8F06-3BB2ABABBF0C}"/>
              </c:ext>
            </c:extLst>
          </c:dPt>
          <c:dPt>
            <c:idx val="5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42EB-1D4E-8F06-3BB2ABABBF0C}"/>
              </c:ext>
            </c:extLst>
          </c:dPt>
          <c:dLbls>
            <c:dLbl>
              <c:idx val="4"/>
              <c:numFmt formatCode="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8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B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42EB-1D4E-8F06-3BB2ABABBF0C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Resumo!$A$2:$A$7</c:f>
              <c:strCache>
                <c:ptCount val="6"/>
                <c:pt idx="0">
                  <c:v>Elegeram os 21 mais votados</c:v>
                </c:pt>
                <c:pt idx="1">
                  <c:v>Elegeram os 22 menos votados</c:v>
                </c:pt>
                <c:pt idx="2">
                  <c:v>Votaram nominalmente e não elegeram</c:v>
                </c:pt>
                <c:pt idx="3">
                  <c:v>Votos Legenda</c:v>
                </c:pt>
                <c:pt idx="4">
                  <c:v>Brancos e Nulos</c:v>
                </c:pt>
                <c:pt idx="5">
                  <c:v>Abstenções</c:v>
                </c:pt>
              </c:strCache>
            </c:strRef>
          </c:cat>
          <c:val>
            <c:numRef>
              <c:f>Resumo!$C$2:$C$7</c:f>
              <c:numCache>
                <c:formatCode>0.0%</c:formatCode>
                <c:ptCount val="6"/>
                <c:pt idx="0">
                  <c:v>0.18211361256633257</c:v>
                </c:pt>
                <c:pt idx="1">
                  <c:v>0.10796522085053747</c:v>
                </c:pt>
                <c:pt idx="2">
                  <c:v>0.45945455706423927</c:v>
                </c:pt>
                <c:pt idx="3">
                  <c:v>3.2137430418250519E-2</c:v>
                </c:pt>
                <c:pt idx="4">
                  <c:v>6.3149234240521324E-2</c:v>
                </c:pt>
                <c:pt idx="5">
                  <c:v>0.15517994486011885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42EB-1D4E-8F06-3BB2ABABBF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439876476906552"/>
          <c:y val="0.18076260296540367"/>
          <c:w val="0.32463748657357677"/>
          <c:h val="0.3290088962108731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2">
        <a:lumMod val="7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BR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Resumo!$A$46</c:f>
              <c:strCache>
                <c:ptCount val="1"/>
                <c:pt idx="0">
                  <c:v>% dos Eleitores que elegeram nominalmente a totalidade da Câmara Municipal de Fortaleza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Resumo!$B$45:$D$45</c:f>
              <c:numCache>
                <c:formatCode>General</c:formatCode>
                <c:ptCount val="3"/>
                <c:pt idx="0">
                  <c:v>2016</c:v>
                </c:pt>
                <c:pt idx="1">
                  <c:v>2020</c:v>
                </c:pt>
                <c:pt idx="2">
                  <c:v>2024</c:v>
                </c:pt>
              </c:numCache>
            </c:numRef>
          </c:cat>
          <c:val>
            <c:numRef>
              <c:f>Resumo!$B$46:$D$46</c:f>
              <c:numCache>
                <c:formatCode>0.0%</c:formatCode>
                <c:ptCount val="3"/>
                <c:pt idx="0">
                  <c:v>0.20909197787856609</c:v>
                </c:pt>
                <c:pt idx="1">
                  <c:v>0.20836870025068877</c:v>
                </c:pt>
                <c:pt idx="2">
                  <c:v>0.29007883341687002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48-5643-B4DA-61AA8F940986}"/>
            </c:ext>
          </c:extLst>
        </c:ser>
        <c:ser>
          <c:idx val="1"/>
          <c:order val="1"/>
          <c:tx>
            <c:strRef>
              <c:f>Resumo!$A$47</c:f>
              <c:strCache>
                <c:ptCount val="1"/>
                <c:pt idx="0">
                  <c:v>% dos Eleitores que NÃO elegeram nenhum vereador para Câmara Municipal de Fortaleza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Resumo!$B$45:$D$45</c:f>
              <c:numCache>
                <c:formatCode>General</c:formatCode>
                <c:ptCount val="3"/>
                <c:pt idx="0">
                  <c:v>2016</c:v>
                </c:pt>
                <c:pt idx="1">
                  <c:v>2020</c:v>
                </c:pt>
                <c:pt idx="2">
                  <c:v>2024</c:v>
                </c:pt>
              </c:numCache>
            </c:numRef>
          </c:cat>
          <c:val>
            <c:numRef>
              <c:f>Resumo!$B$47:$D$47</c:f>
              <c:numCache>
                <c:formatCode>0.0%</c:formatCode>
                <c:ptCount val="3"/>
                <c:pt idx="0">
                  <c:v>0.79090802212143396</c:v>
                </c:pt>
                <c:pt idx="1">
                  <c:v>0.79163129974931123</c:v>
                </c:pt>
                <c:pt idx="2">
                  <c:v>0.70992116658312998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248-5643-B4DA-61AA8F9409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7311584"/>
        <c:axId val="2066989727"/>
      </c:barChart>
      <c:catAx>
        <c:axId val="731158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BR"/>
          </a:p>
        </c:txPr>
        <c:crossAx val="2066989727"/>
        <c:crosses val="autoZero"/>
        <c:auto val="1"/>
        <c:lblAlgn val="ctr"/>
        <c:lblOffset val="100"/>
        <c:noMultiLvlLbl val="0"/>
      </c:catAx>
      <c:valAx>
        <c:axId val="2066989727"/>
        <c:scaling>
          <c:orientation val="minMax"/>
          <c:max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BR"/>
          </a:p>
        </c:txPr>
        <c:crossAx val="73115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BR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DBD8DEAA-0C06-9C49-9E17-0C6781EAF3B2}">
  <sheetPr/>
  <sheetViews>
    <sheetView zoomScale="133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8E18C8C4-39F9-7E4A-BB23-2DD7AC9E0294}">
  <sheetPr/>
  <sheetViews>
    <sheetView zoomScale="133" workbookViewId="0" zoomToFit="1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4E1FD14C-0DCD-874D-825B-4689BAEE836B}">
  <sheetPr/>
  <sheetViews>
    <sheetView tabSelected="1" zoomScale="133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177800</xdr:colOff>
      <xdr:row>36</xdr:row>
      <xdr:rowOff>25400</xdr:rowOff>
    </xdr:from>
    <xdr:to>
      <xdr:col>11</xdr:col>
      <xdr:colOff>635000</xdr:colOff>
      <xdr:row>49</xdr:row>
      <xdr:rowOff>96520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5BD6C16-FD0F-F3AA-8FBA-98C0112CB26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619760</xdr:colOff>
      <xdr:row>49</xdr:row>
      <xdr:rowOff>10160</xdr:rowOff>
    </xdr:from>
    <xdr:to>
      <xdr:col>3</xdr:col>
      <xdr:colOff>1239520</xdr:colOff>
      <xdr:row>62</xdr:row>
      <xdr:rowOff>111760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246C3B-67B9-914D-8A85-2459942448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19699" cy="607308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4EA76E4-6857-76E3-726A-22BB02FFF574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319699" cy="607308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077B282-B89B-57B5-8A38-A0DD6FACE49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319699" cy="607308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99BBA07-C948-CB29-D590-4A3C8699A83F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Carlos Teixeira" id="{BA9E002C-1FDD-7546-A2F0-CEA534CB4B69}" userId="46199da815e029d2" providerId="Windows Live"/>
</personList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Carlos Teixeira" refreshedDate="45592.547606944441" createdVersion="8" refreshedVersion="8" minRefreshableVersion="3" recordCount="43" xr:uid="{B494BC74-DD31-314B-8744-51BCA171C364}">
  <cacheSource type="worksheet">
    <worksheetSource ref="A1:H44" sheet="Votos Nominais"/>
  </cacheSource>
  <cacheFields count="8">
    <cacheField name="Nome Candidato" numFmtId="0">
      <sharedItems/>
    </cacheField>
    <cacheField name="Reeleito" numFmtId="0">
      <sharedItems count="2">
        <s v="Reeleito"/>
        <s v="E"/>
      </sharedItems>
    </cacheField>
    <cacheField name="Partido" numFmtId="0">
      <sharedItems count="17">
        <s v="PL"/>
        <s v="PSOL"/>
        <s v="REPUBLICANOS"/>
        <s v="AVANTE"/>
        <s v="PDT"/>
        <s v="PSD"/>
        <s v="UNIÃO"/>
        <s v="PSDB"/>
        <s v="PODE"/>
        <s v="MOBILIZA"/>
        <s v="CIDADANIA"/>
        <s v="PT"/>
        <s v="PRD"/>
        <s v="DC"/>
        <s v="PSB"/>
        <s v="AGIR"/>
        <s v="PP"/>
      </sharedItems>
    </cacheField>
    <cacheField name="%" numFmtId="164">
      <sharedItems containsSemiMixedTypes="0" containsString="0" containsNumber="1" minValue="3.5999999999999999E-3" maxValue="2.6200000000000001E-2"/>
    </cacheField>
    <cacheField name="Votos" numFmtId="3">
      <sharedItems containsSemiMixedTypes="0" containsString="0" containsNumber="1" containsInteger="1" minValue="4992" maxValue="36226"/>
    </cacheField>
    <cacheField name="ordem 1" numFmtId="0">
      <sharedItems containsNonDate="0" containsString="0" containsBlank="1"/>
    </cacheField>
    <cacheField name="Eleito" numFmtId="0">
      <sharedItems/>
    </cacheField>
    <cacheField name="ordem 2" numFmtId="0">
      <sharedItems containsSemiMixedTypes="0" containsString="0" containsNumber="1" containsInteger="1" minValue="1" maxValue="43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Carlos Teixeira" refreshedDate="45592.547657870367" createdVersion="8" refreshedVersion="8" minRefreshableVersion="3" recordCount="738" xr:uid="{18498662-1813-1248-850D-8A63339F6D95}">
  <cacheSource type="worksheet">
    <worksheetSource ref="A1:H739" sheet="Votos Nominais"/>
  </cacheSource>
  <cacheFields count="8">
    <cacheField name="Nome Candidato" numFmtId="0">
      <sharedItems/>
    </cacheField>
    <cacheField name="Reeleito" numFmtId="0">
      <sharedItems containsBlank="1"/>
    </cacheField>
    <cacheField name="Partido" numFmtId="0">
      <sharedItems count="24">
        <s v="PL"/>
        <s v="PSOL"/>
        <s v="REPUBLICANOS"/>
        <s v="AVANTE"/>
        <s v="PDT"/>
        <s v="PSD"/>
        <s v="UNIÃO"/>
        <s v="PSDB"/>
        <s v="PODE"/>
        <s v="MOBILIZA"/>
        <s v="CIDADANIA"/>
        <s v="PT"/>
        <s v="PRD"/>
        <s v="DC"/>
        <s v="PSB"/>
        <s v="AGIR"/>
        <s v="PP"/>
        <s v="PV"/>
        <s v="MDB"/>
        <s v="PC DO B"/>
        <s v="NOVO"/>
        <s v="UP"/>
        <s v="REDE"/>
        <s v="PSTU"/>
      </sharedItems>
    </cacheField>
    <cacheField name="%" numFmtId="164">
      <sharedItems containsSemiMixedTypes="0" containsString="0" containsNumber="1" minValue="1E-4" maxValue="2.6200000000000001E-2"/>
    </cacheField>
    <cacheField name="Votos" numFmtId="0">
      <sharedItems containsSemiMixedTypes="0" containsString="0" containsNumber="1" containsInteger="1" minValue="2" maxValue="36226"/>
    </cacheField>
    <cacheField name="ordem 1" numFmtId="0">
      <sharedItems containsNonDate="0" containsString="0" containsBlank="1"/>
    </cacheField>
    <cacheField name="Eleito" numFmtId="0">
      <sharedItems containsBlank="1" count="2">
        <s v="Eleito"/>
        <m/>
      </sharedItems>
    </cacheField>
    <cacheField name="ordem 2" numFmtId="0">
      <sharedItems containsString="0" containsBlank="1" containsNumber="1" containsInteger="1" minValue="1" maxValue="43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Carlos Teixeira" refreshedDate="45592.646784259261" createdVersion="8" refreshedVersion="8" minRefreshableVersion="3" recordCount="129" xr:uid="{16D3055A-5A1B-224A-AA38-F14A76DDD08D}">
  <cacheSource type="worksheet">
    <worksheetSource ref="A1:F130" sheet="Eleitos 2016 a 2024"/>
  </cacheSource>
  <cacheFields count="6">
    <cacheField name="Nome Candidato" numFmtId="0">
      <sharedItems count="107">
        <s v="ACRISIO SENA"/>
        <s v="Adail Jr. "/>
        <s v="Adriana Gerônimo "/>
        <s v="Aglaylson "/>
        <s v="Ana Aracapé "/>
        <s v="ANA MARIA TEIXEIRA MATOS DE SOUSA"/>
        <s v="ANA PAULA BRANDÃO DA SILVA FARIAS"/>
        <s v="ANTÔNIO HENRIQUE  DA SILVA"/>
        <s v="ANTONIO RONIVALDO DA SILVA MAIA"/>
        <s v="Apollo Vicz "/>
        <s v="Bá "/>
        <s v="Bella Carmelo "/>
        <s v="Benigno Junior "/>
        <s v="BRUNO FERNANDES MOTA"/>
        <s v="Bruno Mesquita "/>
        <s v="Carla do Acilon "/>
        <s v="CARMELO SILVEIRA CARNEIRO LEÃO NETO"/>
        <s v="CASIMIRO NETO"/>
        <s v="CELIO STUDART"/>
        <s v="Chiquinho dos Carneiros "/>
        <s v="CLAUDIA GOMES"/>
        <s v="DANILO LOPES FERREIRA LIMA"/>
        <s v="DIDI MANGUEIRA"/>
        <s v="DR ELPÍDIO"/>
        <s v="DR LUCIRAM GIRÃO"/>
        <s v="Dr. Luciano Girão "/>
        <s v="DUMMAR RIBEIRO"/>
        <s v="ELPIDIO NOGUEIRA MOREIRA"/>
        <s v="Emanuel Acrizio "/>
        <s v="EMANUEL ACRIZIO DE FREITAS"/>
        <s v="Erich Douglas "/>
        <s v="ESIO FEITOSA"/>
        <s v="Eudes Bringel "/>
        <s v="EVALDO COSTA"/>
        <s v="FÁBIO RUBENS MARQUES RAMOS"/>
        <s v="FRANCISCA DAS CHAGAS SILVA DE SOUZA"/>
        <s v="FRANCISCO ENILSON DE SOUSA SOARES"/>
        <s v="FRANCISCO EUDES FERREIRA BRINGEL"/>
        <s v="FRANCISCO MÁRCIO MARTINS BARBOSA"/>
        <s v="FRANCISCO WELLINGTON SAB”IA VITORINO"/>
        <s v="FROTA CAVALCANTE"/>
        <s v="Gabriel Biologia "/>
        <s v="GABRIEL LIMA DE AGUIAR"/>
        <s v="Gardel Rolim "/>
        <s v="Germano He Man "/>
        <s v="GUILHERME"/>
        <s v="GUILHERME DE FIGUEIREDO SAMPAIO"/>
        <s v="IDALMIR FEITOSA"/>
        <s v="Inspetor Alberto "/>
        <s v="IRAGUASSÚ FILHO"/>
        <s v="Irmão Léo "/>
        <s v="Jânio Henrique "/>
        <s v="JOÃO GERMANO MEDEIROS"/>
        <s v="JONH MONTEIRO"/>
        <s v="Jorge Pinheiro "/>
        <s v="JOSÉ ALBERTO BASTOS VEIRA JUNIOR"/>
        <s v="JOSÉ DA SILVA FREIRES"/>
        <s v="JOSÉ ERIVALDO XAVIER TRAVASSOS"/>
        <s v="JOSÉ FREIRE"/>
        <s v="Julierme Sena "/>
        <s v="Julio Brizzi "/>
        <s v="JULIO ROCHA AQUINO JUNIOR"/>
        <s v="Kátia Rodrigues "/>
        <s v="LARISSA GASPAR"/>
        <s v="LARISSA MARIA FERNANDES GASPAR DA COSTA"/>
        <s v="Leo Couto "/>
        <s v="LUCIANO GIRÃO SALES FILHO"/>
        <s v="LUCIO ALBUQUERQUE BRUNO FIGUEIREDO"/>
        <s v="Luiz Paupina "/>
        <s v="MAIRTON FELIX"/>
        <s v="Marcel Colares "/>
        <s v="MARCELO LEMOS"/>
        <s v="Marcelo Mendes "/>
        <s v="MARCIO CRUZ"/>
        <s v="Márcio Martins "/>
        <s v="Marcos Paulo "/>
        <s v="Mari Lacerda "/>
        <s v="MARILIA DO POSTO"/>
        <s v="MARTA GONÇALVES"/>
        <s v="Michel Lins "/>
        <s v="MICHEL LINS CAVALCANTE DE ALMEIDA"/>
        <s v="ODÉCIO CARNEIRO"/>
        <s v="Paulo Martins "/>
        <s v="PAULO VICTOR ARAUJO MARTINS"/>
        <s v="PEDRO FERREIRA MESQUITA FILHO"/>
        <s v="Pedro Matos "/>
        <s v="PLACIDO"/>
        <s v="PORTINHO"/>
        <s v="Ppcell "/>
        <s v="Priscila Costa "/>
        <s v="Professor Aguiar Toba "/>
        <s v="Professor Enilson "/>
        <s v="PROFESSOR EVALDO LIMA"/>
        <s v="Professora Adriana Almeida "/>
        <s v="RAIMUNDA CLAUDENIRA DA ROCHA BARROS"/>
        <s v="RAIMUNDO CUNHA FILHO"/>
        <s v="RAIMUNDO FILHO"/>
        <s v="REGINA CLÁUDIA TABOSA FERREIRA GOMES"/>
        <s v="REGINAURO SOUSA NASCIMENTO"/>
        <s v="RENAN COLARES"/>
        <s v="Ronaldo Martins "/>
        <s v="SALMITO"/>
        <s v="Soldado Noelio "/>
        <s v="Wellington Sabóia "/>
        <s v="ZIER FERRER"/>
        <s v="ADRIANA GERÔNIMO VIEIRA SILVA" u="1"/>
        <s v="ADAIL FERNANDES VIEIRA JUNIOR" u="1"/>
      </sharedItems>
    </cacheField>
    <cacheField name="Reeleito" numFmtId="0">
      <sharedItems count="3">
        <s v="Eleito"/>
        <s v="Reeleito"/>
        <s v="E"/>
      </sharedItems>
    </cacheField>
    <cacheField name="Partido" numFmtId="0">
      <sharedItems/>
    </cacheField>
    <cacheField name="Votos" numFmtId="0">
      <sharedItems containsSemiMixedTypes="0" containsString="0" containsNumber="1" containsInteger="1" minValue="3012" maxValue="38278"/>
    </cacheField>
    <cacheField name="Ano" numFmtId="0">
      <sharedItems containsSemiMixedTypes="0" containsString="0" containsNumber="1" containsInteger="1" minValue="2016" maxValue="2024" count="3">
        <n v="2016"/>
        <n v="2020"/>
        <n v="2024"/>
      </sharedItems>
    </cacheField>
    <cacheField name="Observação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3">
  <r>
    <s v="Priscila Costa "/>
    <x v="0"/>
    <x v="0"/>
    <n v="2.6200000000000001E-2"/>
    <n v="36226"/>
    <m/>
    <s v="Eleito"/>
    <n v="1"/>
  </r>
  <r>
    <s v="Gabriel Biologia "/>
    <x v="0"/>
    <x v="1"/>
    <n v="2.2200000000000001E-2"/>
    <n v="30682"/>
    <m/>
    <s v="Eleito"/>
    <n v="2"/>
  </r>
  <r>
    <s v="Bella Carmelo "/>
    <x v="1"/>
    <x v="0"/>
    <n v="2.0299999999999999E-2"/>
    <n v="28138"/>
    <m/>
    <s v="Eleito"/>
    <n v="3"/>
  </r>
  <r>
    <s v="Ronaldo Martins "/>
    <x v="0"/>
    <x v="2"/>
    <n v="1.47E-2"/>
    <n v="20288"/>
    <m/>
    <s v="Eleito"/>
    <n v="4"/>
  </r>
  <r>
    <s v="Emanuel Acrizio "/>
    <x v="0"/>
    <x v="3"/>
    <n v="1.1599999999999999E-2"/>
    <n v="16083"/>
    <m/>
    <s v="Eleito"/>
    <n v="5"/>
  </r>
  <r>
    <s v="Gardel Rolim "/>
    <x v="0"/>
    <x v="4"/>
    <n v="1.1599999999999999E-2"/>
    <n v="16053"/>
    <m/>
    <s v="Eleito"/>
    <n v="6"/>
  </r>
  <r>
    <s v="Marcel Colares "/>
    <x v="1"/>
    <x v="4"/>
    <n v="1.0999999999999999E-2"/>
    <n v="15259"/>
    <m/>
    <s v="Eleito"/>
    <n v="7"/>
  </r>
  <r>
    <s v="Adail Jr. "/>
    <x v="0"/>
    <x v="4"/>
    <n v="1.03E-2"/>
    <n v="14262"/>
    <m/>
    <s v="Eleito"/>
    <n v="8"/>
  </r>
  <r>
    <s v="Bruno Mesquita "/>
    <x v="0"/>
    <x v="5"/>
    <n v="1.03E-2"/>
    <n v="14189"/>
    <m/>
    <s v="Eleito"/>
    <n v="9"/>
  </r>
  <r>
    <s v="Erich Douglas "/>
    <x v="1"/>
    <x v="5"/>
    <n v="9.5999999999999992E-3"/>
    <n v="13250"/>
    <m/>
    <s v="Eleito"/>
    <n v="10"/>
  </r>
  <r>
    <s v="Paulo Martins "/>
    <x v="0"/>
    <x v="4"/>
    <n v="9.4000000000000004E-3"/>
    <n v="12935"/>
    <m/>
    <s v="Eleito"/>
    <n v="11"/>
  </r>
  <r>
    <s v="Apollo Vicz "/>
    <x v="1"/>
    <x v="5"/>
    <n v="9.1999999999999998E-3"/>
    <n v="12772"/>
    <m/>
    <s v="Eleito"/>
    <n v="12"/>
  </r>
  <r>
    <s v="Eudes Bringel "/>
    <x v="0"/>
    <x v="5"/>
    <n v="8.8999999999999999E-3"/>
    <n v="12283"/>
    <m/>
    <s v="Eleito"/>
    <n v="13"/>
  </r>
  <r>
    <s v="Márcio Martins "/>
    <x v="0"/>
    <x v="6"/>
    <n v="8.6999999999999994E-3"/>
    <n v="12044"/>
    <m/>
    <s v="Eleito"/>
    <n v="14"/>
  </r>
  <r>
    <s v="Kátia Rodrigues "/>
    <x v="0"/>
    <x v="4"/>
    <n v="8.6E-3"/>
    <n v="11957"/>
    <m/>
    <s v="Eleito"/>
    <n v="15"/>
  </r>
  <r>
    <s v="Dr. Luciano Girão "/>
    <x v="0"/>
    <x v="4"/>
    <n v="8.3000000000000001E-3"/>
    <n v="11527"/>
    <m/>
    <s v="Eleito"/>
    <n v="16"/>
  </r>
  <r>
    <s v="Jorge Pinheiro "/>
    <x v="0"/>
    <x v="7"/>
    <n v="8.2000000000000007E-3"/>
    <n v="11355"/>
    <m/>
    <s v="Eleito"/>
    <n v="17"/>
  </r>
  <r>
    <s v="Wellington Sabóia "/>
    <x v="0"/>
    <x v="8"/>
    <n v="8.0000000000000002E-3"/>
    <n v="11014"/>
    <m/>
    <s v="Eleito"/>
    <n v="18"/>
  </r>
  <r>
    <s v="Ppcell "/>
    <x v="0"/>
    <x v="4"/>
    <n v="8.0000000000000002E-3"/>
    <n v="10999"/>
    <m/>
    <s v="Eleito"/>
    <n v="19"/>
  </r>
  <r>
    <s v="Jânio Henrique "/>
    <x v="1"/>
    <x v="4"/>
    <n v="7.9000000000000008E-3"/>
    <n v="10967"/>
    <m/>
    <s v="Eleito"/>
    <n v="20"/>
  </r>
  <r>
    <s v="Julierme Sena "/>
    <x v="0"/>
    <x v="0"/>
    <n v="7.4999999999999997E-3"/>
    <n v="10391"/>
    <m/>
    <s v="Eleito"/>
    <n v="21"/>
  </r>
  <r>
    <s v="Ana Aracapé "/>
    <x v="0"/>
    <x v="3"/>
    <n v="7.4999999999999997E-3"/>
    <n v="10322"/>
    <m/>
    <s v="Eleito"/>
    <n v="22"/>
  </r>
  <r>
    <s v="Germano He Man "/>
    <x v="1"/>
    <x v="9"/>
    <n v="7.3000000000000001E-3"/>
    <n v="10159"/>
    <m/>
    <s v="Eleito"/>
    <n v="23"/>
  </r>
  <r>
    <s v="Professor Enilson "/>
    <x v="0"/>
    <x v="10"/>
    <n v="7.3000000000000001E-3"/>
    <n v="10155"/>
    <m/>
    <s v="Eleito"/>
    <n v="24"/>
  </r>
  <r>
    <s v="Aglaylson "/>
    <x v="1"/>
    <x v="11"/>
    <n v="6.8999999999999999E-3"/>
    <n v="9603"/>
    <m/>
    <s v="Eleito"/>
    <n v="25"/>
  </r>
  <r>
    <s v="Michel Lins "/>
    <x v="0"/>
    <x v="12"/>
    <n v="6.8999999999999999E-3"/>
    <n v="9563"/>
    <m/>
    <s v="Eleito"/>
    <n v="26"/>
  </r>
  <r>
    <s v="Chiquinho dos Carneiros "/>
    <x v="1"/>
    <x v="12"/>
    <n v="6.8999999999999999E-3"/>
    <n v="9552"/>
    <m/>
    <s v="Eleito"/>
    <n v="27"/>
  </r>
  <r>
    <s v="Carla do Acilon "/>
    <x v="1"/>
    <x v="13"/>
    <n v="6.7999999999999996E-3"/>
    <n v="9413"/>
    <m/>
    <s v="Eleito"/>
    <n v="28"/>
  </r>
  <r>
    <s v="Adriana Gerônimo "/>
    <x v="0"/>
    <x v="1"/>
    <n v="6.6E-3"/>
    <n v="9091"/>
    <m/>
    <s v="Eleito"/>
    <n v="29"/>
  </r>
  <r>
    <s v="Leo Couto "/>
    <x v="0"/>
    <x v="14"/>
    <n v="6.4999999999999997E-3"/>
    <n v="8975"/>
    <m/>
    <s v="Eleito"/>
    <n v="30"/>
  </r>
  <r>
    <s v="Pedro Matos "/>
    <x v="0"/>
    <x v="3"/>
    <n v="6.4000000000000003E-3"/>
    <n v="8868"/>
    <m/>
    <s v="Eleito"/>
    <n v="31"/>
  </r>
  <r>
    <s v="Benigno Junior "/>
    <x v="1"/>
    <x v="2"/>
    <n v="6.0000000000000001E-3"/>
    <n v="8350"/>
    <m/>
    <s v="Eleito"/>
    <n v="32"/>
  </r>
  <r>
    <s v="Professora Adriana Almeida "/>
    <x v="0"/>
    <x v="11"/>
    <n v="5.7999999999999996E-3"/>
    <n v="8080"/>
    <m/>
    <s v="Eleito"/>
    <n v="33"/>
  </r>
  <r>
    <s v="Mari Lacerda "/>
    <x v="1"/>
    <x v="11"/>
    <n v="5.7999999999999996E-3"/>
    <n v="8034"/>
    <m/>
    <s v="Eleito"/>
    <n v="34"/>
  </r>
  <r>
    <s v="Inspetor Alberto "/>
    <x v="0"/>
    <x v="0"/>
    <n v="5.7000000000000002E-3"/>
    <n v="7913"/>
    <m/>
    <s v="Eleito"/>
    <n v="35"/>
  </r>
  <r>
    <s v="Julio Brizzi "/>
    <x v="1"/>
    <x v="11"/>
    <n v="5.5999999999999999E-3"/>
    <n v="7767"/>
    <m/>
    <s v="Eleito"/>
    <n v="36"/>
  </r>
  <r>
    <s v="Bá "/>
    <x v="1"/>
    <x v="14"/>
    <n v="5.4000000000000003E-3"/>
    <n v="7528"/>
    <m/>
    <s v="Eleito"/>
    <n v="37"/>
  </r>
  <r>
    <s v="Marcelo Mendes "/>
    <x v="1"/>
    <x v="0"/>
    <n v="5.1999999999999998E-3"/>
    <n v="7199"/>
    <m/>
    <s v="Eleito"/>
    <n v="38"/>
  </r>
  <r>
    <s v="Professor Aguiar Toba "/>
    <x v="1"/>
    <x v="12"/>
    <n v="5.1000000000000004E-3"/>
    <n v="7008"/>
    <m/>
    <s v="Eleito"/>
    <n v="39"/>
  </r>
  <r>
    <s v="Soldado Noelio "/>
    <x v="1"/>
    <x v="6"/>
    <n v="5.0000000000000001E-3"/>
    <n v="6851"/>
    <m/>
    <s v="Eleito"/>
    <n v="40"/>
  </r>
  <r>
    <s v="Luiz Paupina "/>
    <x v="1"/>
    <x v="15"/>
    <n v="4.4000000000000003E-3"/>
    <n v="6037"/>
    <m/>
    <s v="Eleito"/>
    <n v="41"/>
  </r>
  <r>
    <s v="Irmão Léo "/>
    <x v="1"/>
    <x v="16"/>
    <n v="3.8E-3"/>
    <n v="5213"/>
    <m/>
    <s v="Eleito"/>
    <n v="42"/>
  </r>
  <r>
    <s v="Marcos Paulo "/>
    <x v="1"/>
    <x v="16"/>
    <n v="3.5999999999999999E-3"/>
    <n v="4992"/>
    <m/>
    <s v="Eleito"/>
    <n v="43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738">
  <r>
    <s v="Priscila Costa "/>
    <s v="Reeleito"/>
    <x v="0"/>
    <n v="2.6200000000000001E-2"/>
    <n v="36226"/>
    <m/>
    <x v="0"/>
    <n v="1"/>
  </r>
  <r>
    <s v="Gabriel Biologia "/>
    <s v="Reeleito"/>
    <x v="1"/>
    <n v="2.2200000000000001E-2"/>
    <n v="30682"/>
    <m/>
    <x v="0"/>
    <n v="2"/>
  </r>
  <r>
    <s v="Bella Carmelo "/>
    <s v="E"/>
    <x v="0"/>
    <n v="2.0299999999999999E-2"/>
    <n v="28138"/>
    <m/>
    <x v="0"/>
    <n v="3"/>
  </r>
  <r>
    <s v="Ronaldo Martins "/>
    <s v="Reeleito"/>
    <x v="2"/>
    <n v="1.47E-2"/>
    <n v="20288"/>
    <m/>
    <x v="0"/>
    <n v="4"/>
  </r>
  <r>
    <s v="Emanuel Acrizio "/>
    <s v="Reeleito"/>
    <x v="3"/>
    <n v="1.1599999999999999E-2"/>
    <n v="16083"/>
    <m/>
    <x v="0"/>
    <n v="5"/>
  </r>
  <r>
    <s v="Gardel Rolim "/>
    <s v="Reeleito"/>
    <x v="4"/>
    <n v="1.1599999999999999E-2"/>
    <n v="16053"/>
    <m/>
    <x v="0"/>
    <n v="6"/>
  </r>
  <r>
    <s v="Marcel Colares "/>
    <s v="E"/>
    <x v="4"/>
    <n v="1.0999999999999999E-2"/>
    <n v="15259"/>
    <m/>
    <x v="0"/>
    <n v="7"/>
  </r>
  <r>
    <s v="Adail Jr. "/>
    <s v="Reeleito"/>
    <x v="4"/>
    <n v="1.03E-2"/>
    <n v="14262"/>
    <m/>
    <x v="0"/>
    <n v="8"/>
  </r>
  <r>
    <s v="Bruno Mesquita "/>
    <s v="Reeleito"/>
    <x v="5"/>
    <n v="1.03E-2"/>
    <n v="14189"/>
    <m/>
    <x v="0"/>
    <n v="9"/>
  </r>
  <r>
    <s v="Erich Douglas "/>
    <s v="E"/>
    <x v="5"/>
    <n v="9.5999999999999992E-3"/>
    <n v="13250"/>
    <m/>
    <x v="0"/>
    <n v="10"/>
  </r>
  <r>
    <s v="Paulo Martins "/>
    <s v="Reeleito"/>
    <x v="4"/>
    <n v="9.4000000000000004E-3"/>
    <n v="12935"/>
    <m/>
    <x v="0"/>
    <n v="11"/>
  </r>
  <r>
    <s v="Apollo Vicz "/>
    <s v="E"/>
    <x v="5"/>
    <n v="9.1999999999999998E-3"/>
    <n v="12772"/>
    <m/>
    <x v="0"/>
    <n v="12"/>
  </r>
  <r>
    <s v="Eudes Bringel "/>
    <s v="Reeleito"/>
    <x v="5"/>
    <n v="8.8999999999999999E-3"/>
    <n v="12283"/>
    <m/>
    <x v="0"/>
    <n v="13"/>
  </r>
  <r>
    <s v="Márcio Martins "/>
    <s v="Reeleito"/>
    <x v="6"/>
    <n v="8.6999999999999994E-3"/>
    <n v="12044"/>
    <m/>
    <x v="0"/>
    <n v="14"/>
  </r>
  <r>
    <s v="Kátia Rodrigues "/>
    <s v="Reeleito"/>
    <x v="4"/>
    <n v="8.6E-3"/>
    <n v="11957"/>
    <m/>
    <x v="0"/>
    <n v="15"/>
  </r>
  <r>
    <s v="Dr. Luciano Girão "/>
    <s v="Reeleito"/>
    <x v="4"/>
    <n v="8.3000000000000001E-3"/>
    <n v="11527"/>
    <m/>
    <x v="0"/>
    <n v="16"/>
  </r>
  <r>
    <s v="Jorge Pinheiro "/>
    <s v="Reeleito"/>
    <x v="7"/>
    <n v="8.2000000000000007E-3"/>
    <n v="11355"/>
    <m/>
    <x v="0"/>
    <n v="17"/>
  </r>
  <r>
    <s v="Wellington Sabóia "/>
    <s v="Reeleito"/>
    <x v="8"/>
    <n v="8.0000000000000002E-3"/>
    <n v="11014"/>
    <m/>
    <x v="0"/>
    <n v="18"/>
  </r>
  <r>
    <s v="Ppcell "/>
    <s v="Reeleito"/>
    <x v="4"/>
    <n v="8.0000000000000002E-3"/>
    <n v="10999"/>
    <m/>
    <x v="0"/>
    <n v="19"/>
  </r>
  <r>
    <s v="Jânio Henrique "/>
    <s v="E"/>
    <x v="4"/>
    <n v="7.9000000000000008E-3"/>
    <n v="10967"/>
    <m/>
    <x v="0"/>
    <n v="20"/>
  </r>
  <r>
    <s v="Julierme Sena "/>
    <s v="Reeleito"/>
    <x v="0"/>
    <n v="7.4999999999999997E-3"/>
    <n v="10391"/>
    <m/>
    <x v="0"/>
    <n v="21"/>
  </r>
  <r>
    <s v="Ana Aracapé "/>
    <s v="Reeleito"/>
    <x v="3"/>
    <n v="7.4999999999999997E-3"/>
    <n v="10322"/>
    <m/>
    <x v="0"/>
    <n v="22"/>
  </r>
  <r>
    <s v="Germano He Man "/>
    <s v="E"/>
    <x v="9"/>
    <n v="7.3000000000000001E-3"/>
    <n v="10159"/>
    <m/>
    <x v="0"/>
    <n v="23"/>
  </r>
  <r>
    <s v="Professor Enilson "/>
    <s v="Reeleito"/>
    <x v="10"/>
    <n v="7.3000000000000001E-3"/>
    <n v="10155"/>
    <m/>
    <x v="0"/>
    <n v="24"/>
  </r>
  <r>
    <s v="Aglaylson "/>
    <s v="E"/>
    <x v="11"/>
    <n v="6.8999999999999999E-3"/>
    <n v="9603"/>
    <m/>
    <x v="0"/>
    <n v="25"/>
  </r>
  <r>
    <s v="Michel Lins "/>
    <s v="Reeleito"/>
    <x v="12"/>
    <n v="6.8999999999999999E-3"/>
    <n v="9563"/>
    <m/>
    <x v="0"/>
    <n v="26"/>
  </r>
  <r>
    <s v="Chiquinho dos Carneiros "/>
    <s v="E"/>
    <x v="12"/>
    <n v="6.8999999999999999E-3"/>
    <n v="9552"/>
    <m/>
    <x v="0"/>
    <n v="27"/>
  </r>
  <r>
    <s v="Carla do Acilon "/>
    <s v="E"/>
    <x v="13"/>
    <n v="6.7999999999999996E-3"/>
    <n v="9413"/>
    <m/>
    <x v="0"/>
    <n v="28"/>
  </r>
  <r>
    <s v="Adriana Gerônimo "/>
    <s v="Reeleito"/>
    <x v="1"/>
    <n v="6.6E-3"/>
    <n v="9091"/>
    <m/>
    <x v="0"/>
    <n v="29"/>
  </r>
  <r>
    <s v="Leo Couto "/>
    <s v="Reeleito"/>
    <x v="14"/>
    <n v="6.4999999999999997E-3"/>
    <n v="8975"/>
    <m/>
    <x v="0"/>
    <n v="30"/>
  </r>
  <r>
    <s v="Pedro Matos "/>
    <s v="Reeleito"/>
    <x v="3"/>
    <n v="6.4000000000000003E-3"/>
    <n v="8868"/>
    <m/>
    <x v="0"/>
    <n v="31"/>
  </r>
  <r>
    <s v="Benigno Junior "/>
    <s v="E"/>
    <x v="2"/>
    <n v="6.0000000000000001E-3"/>
    <n v="8350"/>
    <m/>
    <x v="0"/>
    <n v="32"/>
  </r>
  <r>
    <s v="Professora Adriana Almeida "/>
    <s v="Reeleito"/>
    <x v="11"/>
    <n v="5.7999999999999996E-3"/>
    <n v="8080"/>
    <m/>
    <x v="0"/>
    <n v="33"/>
  </r>
  <r>
    <s v="Mari Lacerda "/>
    <s v="E"/>
    <x v="11"/>
    <n v="5.7999999999999996E-3"/>
    <n v="8034"/>
    <m/>
    <x v="0"/>
    <n v="34"/>
  </r>
  <r>
    <s v="Inspetor Alberto "/>
    <s v="Reeleito"/>
    <x v="0"/>
    <n v="5.7000000000000002E-3"/>
    <n v="7913"/>
    <m/>
    <x v="0"/>
    <n v="35"/>
  </r>
  <r>
    <s v="Julio Brizzi "/>
    <s v="E"/>
    <x v="11"/>
    <n v="5.5999999999999999E-3"/>
    <n v="7767"/>
    <m/>
    <x v="0"/>
    <n v="36"/>
  </r>
  <r>
    <s v="Bá "/>
    <s v="E"/>
    <x v="14"/>
    <n v="5.4000000000000003E-3"/>
    <n v="7528"/>
    <m/>
    <x v="0"/>
    <n v="37"/>
  </r>
  <r>
    <s v="Marcelo Mendes "/>
    <s v="E"/>
    <x v="0"/>
    <n v="5.1999999999999998E-3"/>
    <n v="7199"/>
    <m/>
    <x v="0"/>
    <n v="38"/>
  </r>
  <r>
    <s v="Professor Aguiar Toba "/>
    <s v="E"/>
    <x v="12"/>
    <n v="5.1000000000000004E-3"/>
    <n v="7008"/>
    <m/>
    <x v="0"/>
    <n v="39"/>
  </r>
  <r>
    <s v="Soldado Noelio "/>
    <s v="E"/>
    <x v="6"/>
    <n v="5.0000000000000001E-3"/>
    <n v="6851"/>
    <m/>
    <x v="0"/>
    <n v="40"/>
  </r>
  <r>
    <s v="Luiz Paupina "/>
    <s v="E"/>
    <x v="15"/>
    <n v="4.4000000000000003E-3"/>
    <n v="6037"/>
    <m/>
    <x v="0"/>
    <n v="41"/>
  </r>
  <r>
    <s v="Irmão Léo "/>
    <s v="E"/>
    <x v="16"/>
    <n v="3.8E-3"/>
    <n v="5213"/>
    <m/>
    <x v="0"/>
    <n v="42"/>
  </r>
  <r>
    <s v="Marcos Paulo "/>
    <s v="E"/>
    <x v="16"/>
    <n v="3.5999999999999999E-3"/>
    <n v="4992"/>
    <m/>
    <x v="0"/>
    <n v="43"/>
  </r>
  <r>
    <s v="Tony Brito"/>
    <m/>
    <x v="5"/>
    <n v="8.8000000000000005E-3"/>
    <n v="12177"/>
    <m/>
    <x v="1"/>
    <m/>
  </r>
  <r>
    <s v="Raimundo Filho"/>
    <m/>
    <x v="4"/>
    <n v="7.4000000000000003E-3"/>
    <n v="10255"/>
    <m/>
    <x v="1"/>
    <m/>
  </r>
  <r>
    <s v="Fabio Rubens"/>
    <m/>
    <x v="4"/>
    <n v="7.1999999999999998E-3"/>
    <n v="9921"/>
    <m/>
    <x v="1"/>
    <m/>
  </r>
  <r>
    <s v="Dalila Saldanha"/>
    <m/>
    <x v="4"/>
    <n v="6.8999999999999999E-3"/>
    <n v="9599"/>
    <m/>
    <x v="1"/>
    <m/>
  </r>
  <r>
    <s v="Claudia Gomes"/>
    <m/>
    <x v="7"/>
    <n v="6.8999999999999999E-3"/>
    <n v="9478"/>
    <m/>
    <x v="1"/>
    <m/>
  </r>
  <r>
    <s v="Estrela Barros"/>
    <m/>
    <x v="5"/>
    <n v="6.7999999999999996E-3"/>
    <n v="9469"/>
    <m/>
    <x v="1"/>
    <m/>
  </r>
  <r>
    <s v="Didi Mangueira"/>
    <m/>
    <x v="4"/>
    <n v="6.4000000000000003E-3"/>
    <n v="8916"/>
    <m/>
    <x v="1"/>
    <m/>
  </r>
  <r>
    <s v="Danilo Lopes"/>
    <m/>
    <x v="5"/>
    <n v="6.4000000000000003E-3"/>
    <n v="8862"/>
    <m/>
    <x v="1"/>
    <m/>
  </r>
  <r>
    <s v="Lucio Bruno"/>
    <m/>
    <x v="4"/>
    <n v="6.3E-3"/>
    <n v="8783"/>
    <m/>
    <x v="1"/>
    <m/>
  </r>
  <r>
    <s v="Marcelo Lemos"/>
    <m/>
    <x v="3"/>
    <n v="6.1000000000000004E-3"/>
    <n v="8444"/>
    <m/>
    <x v="1"/>
    <m/>
  </r>
  <r>
    <s v="Juninho Aquino"/>
    <m/>
    <x v="3"/>
    <n v="5.8999999999999999E-3"/>
    <n v="8141"/>
    <m/>
    <x v="1"/>
    <m/>
  </r>
  <r>
    <s v="Claudio Lima"/>
    <m/>
    <x v="3"/>
    <n v="5.7000000000000002E-3"/>
    <n v="7838"/>
    <m/>
    <x v="1"/>
    <m/>
  </r>
  <r>
    <s v="Dr Vicente"/>
    <m/>
    <x v="11"/>
    <n v="5.4999999999999997E-3"/>
    <n v="7574"/>
    <m/>
    <x v="1"/>
    <m/>
  </r>
  <r>
    <s v="Iraguassú Filho"/>
    <m/>
    <x v="4"/>
    <n v="5.4000000000000003E-3"/>
    <n v="7434"/>
    <m/>
    <x v="1"/>
    <m/>
  </r>
  <r>
    <s v="Adriana Pedrosa"/>
    <m/>
    <x v="11"/>
    <n v="5.1999999999999998E-3"/>
    <n v="7153"/>
    <m/>
    <x v="1"/>
    <m/>
  </r>
  <r>
    <s v="Gabriel Freire"/>
    <m/>
    <x v="4"/>
    <n v="5.1000000000000004E-3"/>
    <n v="7097"/>
    <m/>
    <x v="1"/>
    <m/>
  </r>
  <r>
    <s v="Dr. Elpidio"/>
    <m/>
    <x v="4"/>
    <n v="5.0000000000000001E-3"/>
    <n v="6982"/>
    <m/>
    <x v="1"/>
    <m/>
  </r>
  <r>
    <s v="Tia Francisca"/>
    <m/>
    <x v="5"/>
    <n v="5.0000000000000001E-3"/>
    <n v="6924"/>
    <m/>
    <x v="1"/>
    <m/>
  </r>
  <r>
    <s v="Pedro França"/>
    <m/>
    <x v="10"/>
    <n v="5.0000000000000001E-3"/>
    <n v="6887"/>
    <m/>
    <x v="1"/>
    <m/>
  </r>
  <r>
    <s v="Joaquim Rocha"/>
    <m/>
    <x v="17"/>
    <n v="4.8999999999999998E-3"/>
    <n v="6711"/>
    <m/>
    <x v="1"/>
    <m/>
  </r>
  <r>
    <s v="Marcelo Tchela"/>
    <m/>
    <x v="3"/>
    <n v="4.7999999999999996E-3"/>
    <n v="6633"/>
    <m/>
    <x v="1"/>
    <m/>
  </r>
  <r>
    <s v="Luiz Sergio"/>
    <m/>
    <x v="14"/>
    <n v="4.7000000000000002E-3"/>
    <n v="6457"/>
    <m/>
    <x v="1"/>
    <m/>
  </r>
  <r>
    <s v="Carlos Mesquita"/>
    <m/>
    <x v="4"/>
    <n v="4.5999999999999999E-3"/>
    <n v="6380"/>
    <m/>
    <x v="1"/>
    <m/>
  </r>
  <r>
    <s v="Nilo Dantas"/>
    <m/>
    <x v="12"/>
    <n v="4.4999999999999997E-3"/>
    <n v="6289"/>
    <m/>
    <x v="1"/>
    <m/>
  </r>
  <r>
    <s v="Rene Pessoa"/>
    <m/>
    <x v="6"/>
    <n v="4.3E-3"/>
    <n v="5972"/>
    <m/>
    <x v="1"/>
    <m/>
  </r>
  <r>
    <s v="Lael Sena"/>
    <m/>
    <x v="0"/>
    <n v="4.1999999999999997E-3"/>
    <n v="5782"/>
    <m/>
    <x v="1"/>
    <m/>
  </r>
  <r>
    <s v="Mairton Felix"/>
    <m/>
    <x v="0"/>
    <n v="4.1999999999999997E-3"/>
    <n v="5768"/>
    <m/>
    <x v="1"/>
    <m/>
  </r>
  <r>
    <s v="Bispa Vanessa Lima"/>
    <m/>
    <x v="2"/>
    <n v="4.1000000000000003E-3"/>
    <n v="5701"/>
    <m/>
    <x v="1"/>
    <m/>
  </r>
  <r>
    <s v="Wander Alencar"/>
    <m/>
    <x v="15"/>
    <n v="4.1000000000000003E-3"/>
    <n v="5636"/>
    <m/>
    <x v="1"/>
    <m/>
  </r>
  <r>
    <s v="Aline da Saúde"/>
    <m/>
    <x v="4"/>
    <n v="4.0000000000000001E-3"/>
    <n v="5567"/>
    <m/>
    <x v="1"/>
    <m/>
  </r>
  <r>
    <s v="Adams Gomes"/>
    <m/>
    <x v="5"/>
    <n v="3.8999999999999998E-3"/>
    <n v="5389"/>
    <m/>
    <x v="1"/>
    <m/>
  </r>
  <r>
    <s v="Cônsul do Povo"/>
    <m/>
    <x v="5"/>
    <n v="3.8E-3"/>
    <n v="5315"/>
    <m/>
    <x v="1"/>
    <m/>
  </r>
  <r>
    <s v="Rogério Babau"/>
    <m/>
    <x v="11"/>
    <n v="3.7000000000000002E-3"/>
    <n v="5120"/>
    <m/>
    <x v="1"/>
    <m/>
  </r>
  <r>
    <s v="Robério Sampaio"/>
    <m/>
    <x v="12"/>
    <n v="3.7000000000000002E-3"/>
    <n v="5056"/>
    <m/>
    <x v="1"/>
    <m/>
  </r>
  <r>
    <s v="Tam Oliveira"/>
    <m/>
    <x v="6"/>
    <n v="3.5999999999999999E-3"/>
    <n v="5028"/>
    <m/>
    <x v="1"/>
    <m/>
  </r>
  <r>
    <s v="Polly Correia"/>
    <m/>
    <x v="12"/>
    <n v="3.5999999999999999E-3"/>
    <n v="4936"/>
    <m/>
    <x v="1"/>
    <m/>
  </r>
  <r>
    <s v="Ésio Feitosa"/>
    <m/>
    <x v="15"/>
    <n v="3.5000000000000001E-3"/>
    <n v="4844"/>
    <m/>
    <x v="1"/>
    <m/>
  </r>
  <r>
    <s v="Popó da Torcida"/>
    <m/>
    <x v="16"/>
    <n v="3.5000000000000001E-3"/>
    <n v="4824"/>
    <m/>
    <x v="1"/>
    <m/>
  </r>
  <r>
    <s v="Dayane Costa"/>
    <m/>
    <x v="8"/>
    <n v="3.5000000000000001E-3"/>
    <n v="4803"/>
    <m/>
    <x v="1"/>
    <m/>
  </r>
  <r>
    <s v="Rômulo Férrer"/>
    <m/>
    <x v="16"/>
    <n v="3.5000000000000001E-3"/>
    <n v="4788"/>
    <m/>
    <x v="1"/>
    <m/>
  </r>
  <r>
    <s v="Moura Taxista"/>
    <m/>
    <x v="3"/>
    <n v="3.3999999999999998E-3"/>
    <n v="4704"/>
    <m/>
    <x v="1"/>
    <m/>
  </r>
  <r>
    <s v="Rennys Frota"/>
    <m/>
    <x v="4"/>
    <n v="3.3999999999999998E-3"/>
    <n v="4640"/>
    <m/>
    <x v="1"/>
    <m/>
  </r>
  <r>
    <s v="Diego Castro"/>
    <m/>
    <x v="18"/>
    <n v="3.3E-3"/>
    <n v="4584"/>
    <m/>
    <x v="1"/>
    <m/>
  </r>
  <r>
    <s v="Marcio Cruz"/>
    <m/>
    <x v="19"/>
    <n v="3.3E-3"/>
    <n v="4571"/>
    <m/>
    <x v="1"/>
    <m/>
  </r>
  <r>
    <s v="Dr. João Martins"/>
    <m/>
    <x v="0"/>
    <n v="3.2000000000000002E-3"/>
    <n v="4389"/>
    <m/>
    <x v="1"/>
    <m/>
  </r>
  <r>
    <s v="Nega do Henrique Jorge"/>
    <m/>
    <x v="12"/>
    <n v="3.2000000000000002E-3"/>
    <n v="4388"/>
    <m/>
    <x v="1"/>
    <m/>
  </r>
  <r>
    <s v="Ailton Lopes"/>
    <m/>
    <x v="1"/>
    <n v="3.0999999999999999E-3"/>
    <n v="4344"/>
    <m/>
    <x v="1"/>
    <m/>
  </r>
  <r>
    <s v="Alysson Frota"/>
    <m/>
    <x v="11"/>
    <n v="3.0999999999999999E-3"/>
    <n v="4344"/>
    <m/>
    <x v="1"/>
    <m/>
  </r>
  <r>
    <s v="Lucas Cordeiro"/>
    <m/>
    <x v="8"/>
    <n v="3.0999999999999999E-3"/>
    <n v="4246"/>
    <m/>
    <x v="1"/>
    <m/>
  </r>
  <r>
    <s v="John Monteiro"/>
    <m/>
    <x v="14"/>
    <n v="3.0000000000000001E-3"/>
    <n v="4209"/>
    <m/>
    <x v="1"/>
    <m/>
  </r>
  <r>
    <s v="Neto dos Relógios"/>
    <m/>
    <x v="16"/>
    <n v="3.0000000000000001E-3"/>
    <n v="4182"/>
    <m/>
    <x v="1"/>
    <m/>
  </r>
  <r>
    <s v="Tia Kátia"/>
    <m/>
    <x v="16"/>
    <n v="2.8999999999999998E-3"/>
    <n v="4062"/>
    <m/>
    <x v="1"/>
    <m/>
  </r>
  <r>
    <s v="Raphael Cavalcante"/>
    <m/>
    <x v="17"/>
    <n v="2.8999999999999998E-3"/>
    <n v="4034"/>
    <m/>
    <x v="1"/>
    <m/>
  </r>
  <r>
    <s v="Kamila Cardoso"/>
    <m/>
    <x v="6"/>
    <n v="2.8E-3"/>
    <n v="3901"/>
    <m/>
    <x v="1"/>
    <m/>
  </r>
  <r>
    <s v="João Carlos"/>
    <m/>
    <x v="16"/>
    <n v="2.8E-3"/>
    <n v="3881"/>
    <m/>
    <x v="1"/>
    <m/>
  </r>
  <r>
    <s v="Professor Moral"/>
    <m/>
    <x v="14"/>
    <n v="2.8E-3"/>
    <n v="3857"/>
    <m/>
    <x v="1"/>
    <m/>
  </r>
  <r>
    <s v="Veríssimo Freitas"/>
    <m/>
    <x v="15"/>
    <n v="2.8E-3"/>
    <n v="3857"/>
    <m/>
    <x v="1"/>
    <m/>
  </r>
  <r>
    <s v="Disraelli Brasil"/>
    <m/>
    <x v="12"/>
    <n v="2.7000000000000001E-3"/>
    <n v="3794"/>
    <m/>
    <x v="1"/>
    <m/>
  </r>
  <r>
    <s v="Alex do Povão"/>
    <m/>
    <x v="12"/>
    <n v="2.7000000000000001E-3"/>
    <n v="3769"/>
    <m/>
    <x v="1"/>
    <m/>
  </r>
  <r>
    <s v="Pedro Rocha"/>
    <m/>
    <x v="15"/>
    <n v="2.7000000000000001E-3"/>
    <n v="3747"/>
    <m/>
    <x v="1"/>
    <m/>
  </r>
  <r>
    <s v="Igor Pinho"/>
    <m/>
    <x v="14"/>
    <n v="2.7000000000000001E-3"/>
    <n v="3744"/>
    <m/>
    <x v="1"/>
    <m/>
  </r>
  <r>
    <s v="Dr Portinho"/>
    <m/>
    <x v="17"/>
    <n v="2.7000000000000001E-3"/>
    <n v="3741"/>
    <m/>
    <x v="1"/>
    <m/>
  </r>
  <r>
    <s v="Ronivaldo Maia"/>
    <m/>
    <x v="5"/>
    <n v="2.7000000000000001E-3"/>
    <n v="3709"/>
    <m/>
    <x v="1"/>
    <m/>
  </r>
  <r>
    <s v="Flávio Holanda"/>
    <m/>
    <x v="16"/>
    <n v="2.7000000000000001E-3"/>
    <n v="3678"/>
    <m/>
    <x v="1"/>
    <m/>
  </r>
  <r>
    <s v="Amélia Bezerra"/>
    <m/>
    <x v="16"/>
    <n v="2.5999999999999999E-3"/>
    <n v="3561"/>
    <m/>
    <x v="1"/>
    <m/>
  </r>
  <r>
    <s v="Daniel Borges"/>
    <m/>
    <x v="5"/>
    <n v="2.5000000000000001E-3"/>
    <n v="3522"/>
    <m/>
    <x v="1"/>
    <m/>
  </r>
  <r>
    <s v="Coronel Holanda"/>
    <m/>
    <x v="4"/>
    <n v="2.5000000000000001E-3"/>
    <n v="3512"/>
    <m/>
    <x v="1"/>
    <m/>
  </r>
  <r>
    <s v="Stélio Frota"/>
    <m/>
    <x v="16"/>
    <n v="2.3999999999999998E-3"/>
    <n v="3355"/>
    <m/>
    <x v="1"/>
    <m/>
  </r>
  <r>
    <s v="Didi Maravilha"/>
    <m/>
    <x v="8"/>
    <n v="2.3999999999999998E-3"/>
    <n v="3334"/>
    <m/>
    <x v="1"/>
    <m/>
  </r>
  <r>
    <s v="Dummar"/>
    <m/>
    <x v="13"/>
    <n v="2.3999999999999998E-3"/>
    <n v="3304"/>
    <m/>
    <x v="1"/>
    <m/>
  </r>
  <r>
    <s v="Leonardo Assêncio"/>
    <m/>
    <x v="16"/>
    <n v="2.3999999999999998E-3"/>
    <n v="3290"/>
    <m/>
    <x v="1"/>
    <m/>
  </r>
  <r>
    <s v="Felipe Mota"/>
    <m/>
    <x v="14"/>
    <n v="2.3999999999999998E-3"/>
    <n v="3283"/>
    <m/>
    <x v="1"/>
    <m/>
  </r>
  <r>
    <s v="Mário Helio"/>
    <m/>
    <x v="14"/>
    <n v="2.3999999999999998E-3"/>
    <n v="3260"/>
    <m/>
    <x v="1"/>
    <m/>
  </r>
  <r>
    <s v="Moaceny Félix"/>
    <m/>
    <x v="18"/>
    <n v="2.3E-3"/>
    <n v="3231"/>
    <m/>
    <x v="1"/>
    <m/>
  </r>
  <r>
    <s v="Olga Freire"/>
    <m/>
    <x v="20"/>
    <n v="2.3E-3"/>
    <n v="3171"/>
    <m/>
    <x v="1"/>
    <m/>
  </r>
  <r>
    <s v="Santos dos Projetos Sociais"/>
    <m/>
    <x v="7"/>
    <n v="2.2000000000000001E-3"/>
    <n v="3085"/>
    <m/>
    <x v="1"/>
    <m/>
  </r>
  <r>
    <s v="Professora Jenyffer"/>
    <m/>
    <x v="2"/>
    <n v="2.2000000000000001E-3"/>
    <n v="3056"/>
    <m/>
    <x v="1"/>
    <m/>
  </r>
  <r>
    <s v="Ianna Brandão"/>
    <m/>
    <x v="4"/>
    <n v="2.2000000000000001E-3"/>
    <n v="3047"/>
    <m/>
    <x v="1"/>
    <m/>
  </r>
  <r>
    <s v="Alex Ceará"/>
    <m/>
    <x v="0"/>
    <n v="2.2000000000000001E-3"/>
    <n v="3043"/>
    <m/>
    <x v="1"/>
    <m/>
  </r>
  <r>
    <s v="Socorro Lima"/>
    <m/>
    <x v="3"/>
    <n v="2.2000000000000001E-3"/>
    <n v="3036"/>
    <m/>
    <x v="1"/>
    <m/>
  </r>
  <r>
    <s v="Marília do Posto"/>
    <m/>
    <x v="12"/>
    <n v="2.2000000000000001E-3"/>
    <n v="2997"/>
    <m/>
    <x v="1"/>
    <m/>
  </r>
  <r>
    <s v="Evaldo Costa"/>
    <m/>
    <x v="2"/>
    <n v="2.0999999999999999E-3"/>
    <n v="2942"/>
    <m/>
    <x v="1"/>
    <m/>
  </r>
  <r>
    <s v="Felipe Roger"/>
    <m/>
    <x v="12"/>
    <n v="2.0999999999999999E-3"/>
    <n v="2942"/>
    <m/>
    <x v="1"/>
    <m/>
  </r>
  <r>
    <s v="Eliana Gomes Coragem Pra Lutar"/>
    <m/>
    <x v="19"/>
    <n v="2.0999999999999999E-3"/>
    <n v="2902"/>
    <m/>
    <x v="1"/>
    <m/>
  </r>
  <r>
    <s v="Rubens Bezerra"/>
    <m/>
    <x v="12"/>
    <n v="2.0999999999999999E-3"/>
    <n v="2886"/>
    <m/>
    <x v="1"/>
    <m/>
  </r>
  <r>
    <s v="Juscelino Pinheiro"/>
    <m/>
    <x v="12"/>
    <n v="2.0999999999999999E-3"/>
    <n v="2868"/>
    <m/>
    <x v="1"/>
    <m/>
  </r>
  <r>
    <s v="Robson Leite"/>
    <m/>
    <x v="13"/>
    <n v="2.0999999999999999E-3"/>
    <n v="2862"/>
    <m/>
    <x v="1"/>
    <m/>
  </r>
  <r>
    <s v="Pedro Arthur "/>
    <m/>
    <x v="6"/>
    <n v="2.0999999999999999E-3"/>
    <n v="2861"/>
    <m/>
    <x v="1"/>
    <m/>
  </r>
  <r>
    <s v="João Magalhães"/>
    <m/>
    <x v="6"/>
    <n v="2.0999999999999999E-3"/>
    <n v="2860"/>
    <m/>
    <x v="1"/>
    <m/>
  </r>
  <r>
    <s v="Meirilene Marques"/>
    <m/>
    <x v="12"/>
    <n v="2.0999999999999999E-3"/>
    <n v="2847"/>
    <m/>
    <x v="1"/>
    <m/>
  </r>
  <r>
    <s v="Irmão Cláudio"/>
    <m/>
    <x v="12"/>
    <n v="2E-3"/>
    <n v="2835"/>
    <m/>
    <x v="1"/>
    <m/>
  </r>
  <r>
    <s v="Silvia Helena"/>
    <m/>
    <x v="16"/>
    <n v="2E-3"/>
    <n v="2828"/>
    <m/>
    <x v="1"/>
    <m/>
  </r>
  <r>
    <s v="Bella Rocha"/>
    <m/>
    <x v="6"/>
    <n v="2E-3"/>
    <n v="2797"/>
    <m/>
    <x v="1"/>
    <m/>
  </r>
  <r>
    <s v="Samuel Junior"/>
    <m/>
    <x v="8"/>
    <n v="2E-3"/>
    <n v="2792"/>
    <m/>
    <x v="1"/>
    <m/>
  </r>
  <r>
    <s v="Professora Anna Karina"/>
    <m/>
    <x v="1"/>
    <n v="2E-3"/>
    <n v="2792"/>
    <m/>
    <x v="1"/>
    <m/>
  </r>
  <r>
    <s v="André Barros"/>
    <m/>
    <x v="18"/>
    <n v="2E-3"/>
    <n v="2764"/>
    <m/>
    <x v="1"/>
    <m/>
  </r>
  <r>
    <s v="Luciana Castelo Branco"/>
    <m/>
    <x v="11"/>
    <n v="2E-3"/>
    <n v="2763"/>
    <m/>
    <x v="1"/>
    <m/>
  </r>
  <r>
    <s v="Maya Eliz"/>
    <m/>
    <x v="1"/>
    <n v="2E-3"/>
    <n v="2702"/>
    <m/>
    <x v="1"/>
    <m/>
  </r>
  <r>
    <s v="Dr. Eron"/>
    <m/>
    <x v="5"/>
    <n v="1.9E-3"/>
    <n v="2695"/>
    <m/>
    <x v="1"/>
    <m/>
  </r>
  <r>
    <s v="Eulógio Neto"/>
    <m/>
    <x v="12"/>
    <n v="1.9E-3"/>
    <n v="2686"/>
    <m/>
    <x v="1"/>
    <m/>
  </r>
  <r>
    <s v="Andreia Lima"/>
    <m/>
    <x v="0"/>
    <n v="1.9E-3"/>
    <n v="2682"/>
    <m/>
    <x v="1"/>
    <m/>
  </r>
  <r>
    <s v="Vinicius Machado"/>
    <m/>
    <x v="5"/>
    <n v="1.9E-3"/>
    <n v="2626"/>
    <m/>
    <x v="1"/>
    <m/>
  </r>
  <r>
    <s v="Nutricionista Larissa Duarte"/>
    <m/>
    <x v="6"/>
    <n v="1.9E-3"/>
    <n v="2611"/>
    <m/>
    <x v="1"/>
    <m/>
  </r>
  <r>
    <s v="Alípio Rodrigues"/>
    <m/>
    <x v="12"/>
    <n v="1.9E-3"/>
    <n v="2579"/>
    <m/>
    <x v="1"/>
    <m/>
  </r>
  <r>
    <s v="Gilberto Papai"/>
    <m/>
    <x v="8"/>
    <n v="1.9E-3"/>
    <n v="2576"/>
    <m/>
    <x v="1"/>
    <m/>
  </r>
  <r>
    <s v="Erica do Eliseu Carvalho"/>
    <m/>
    <x v="12"/>
    <n v="1.9E-3"/>
    <n v="2571"/>
    <m/>
    <x v="1"/>
    <m/>
  </r>
  <r>
    <s v="Tomaz Holanda"/>
    <m/>
    <x v="18"/>
    <n v="1.8E-3"/>
    <n v="2549"/>
    <m/>
    <x v="1"/>
    <m/>
  </r>
  <r>
    <s v="Wescley Sacramento"/>
    <m/>
    <x v="12"/>
    <n v="1.8E-3"/>
    <n v="2548"/>
    <m/>
    <x v="1"/>
    <m/>
  </r>
  <r>
    <s v="Professor Gerôncio Coelho"/>
    <m/>
    <x v="15"/>
    <n v="1.8E-3"/>
    <n v="2502"/>
    <m/>
    <x v="1"/>
    <m/>
  </r>
  <r>
    <s v="Mariano da Picanha"/>
    <m/>
    <x v="15"/>
    <n v="1.8E-3"/>
    <n v="2488"/>
    <m/>
    <x v="1"/>
    <m/>
  </r>
  <r>
    <s v="Coronel Bezerra"/>
    <m/>
    <x v="0"/>
    <n v="1.8E-3"/>
    <n v="2482"/>
    <m/>
    <x v="1"/>
    <m/>
  </r>
  <r>
    <s v="Audizio Oliveira"/>
    <m/>
    <x v="12"/>
    <n v="1.8E-3"/>
    <n v="2477"/>
    <m/>
    <x v="1"/>
    <m/>
  </r>
  <r>
    <s v="Ney Maia"/>
    <m/>
    <x v="6"/>
    <n v="1.8E-3"/>
    <n v="2466"/>
    <m/>
    <x v="1"/>
    <m/>
  </r>
  <r>
    <s v="Heitor Holanda o Lindão"/>
    <m/>
    <x v="3"/>
    <n v="1.8E-3"/>
    <n v="2446"/>
    <m/>
    <x v="1"/>
    <m/>
  </r>
  <r>
    <s v="Diógenes Madeira"/>
    <m/>
    <x v="12"/>
    <n v="1.6999999999999999E-3"/>
    <n v="2331"/>
    <m/>
    <x v="1"/>
    <m/>
  </r>
  <r>
    <s v="Queiroz do Povo"/>
    <m/>
    <x v="0"/>
    <n v="1.6999999999999999E-3"/>
    <n v="2322"/>
    <m/>
    <x v="1"/>
    <m/>
  </r>
  <r>
    <s v="Célia do Martins Nogueira"/>
    <m/>
    <x v="4"/>
    <n v="1.6999999999999999E-3"/>
    <n v="2290"/>
    <m/>
    <x v="1"/>
    <m/>
  </r>
  <r>
    <s v="Ronyere Barbosa"/>
    <m/>
    <x v="16"/>
    <n v="1.6000000000000001E-3"/>
    <n v="2259"/>
    <m/>
    <x v="1"/>
    <m/>
  </r>
  <r>
    <s v="Renatinho Soares"/>
    <m/>
    <x v="13"/>
    <n v="1.6000000000000001E-3"/>
    <n v="2255"/>
    <m/>
    <x v="1"/>
    <m/>
  </r>
  <r>
    <s v="Junior Ploc"/>
    <m/>
    <x v="16"/>
    <n v="1.6000000000000001E-3"/>
    <n v="2227"/>
    <m/>
    <x v="1"/>
    <m/>
  </r>
  <r>
    <s v="Léia Alves"/>
    <m/>
    <x v="16"/>
    <n v="1.6000000000000001E-3"/>
    <n v="2221"/>
    <m/>
    <x v="1"/>
    <m/>
  </r>
  <r>
    <s v="Nelba Fortaleza"/>
    <m/>
    <x v="5"/>
    <n v="1.6000000000000001E-3"/>
    <n v="2182"/>
    <m/>
    <x v="1"/>
    <m/>
  </r>
  <r>
    <s v="Augustinho Moreira"/>
    <m/>
    <x v="17"/>
    <n v="1.6000000000000001E-3"/>
    <n v="2174"/>
    <m/>
    <x v="1"/>
    <m/>
  </r>
  <r>
    <s v="Liliane do PT"/>
    <m/>
    <x v="11"/>
    <n v="1.6000000000000001E-3"/>
    <n v="2165"/>
    <m/>
    <x v="1"/>
    <m/>
  </r>
  <r>
    <s v="Xisto"/>
    <m/>
    <x v="2"/>
    <n v="1.6000000000000001E-3"/>
    <n v="2164"/>
    <m/>
    <x v="1"/>
    <m/>
  </r>
  <r>
    <s v="Prof Adroaldo"/>
    <m/>
    <x v="8"/>
    <n v="1.5E-3"/>
    <n v="2092"/>
    <m/>
    <x v="1"/>
    <m/>
  </r>
  <r>
    <s v="Luisinho"/>
    <m/>
    <x v="4"/>
    <n v="1.5E-3"/>
    <n v="2061"/>
    <m/>
    <x v="1"/>
    <m/>
  </r>
  <r>
    <s v="Ferreira Aragão"/>
    <m/>
    <x v="15"/>
    <n v="1.5E-3"/>
    <n v="2042"/>
    <m/>
    <x v="1"/>
    <m/>
  </r>
  <r>
    <s v="Danilo Dpivet"/>
    <m/>
    <x v="13"/>
    <n v="1.5E-3"/>
    <n v="2038"/>
    <m/>
    <x v="1"/>
    <m/>
  </r>
  <r>
    <s v="Igor Nogueira"/>
    <m/>
    <x v="9"/>
    <n v="1.5E-3"/>
    <n v="2028"/>
    <m/>
    <x v="1"/>
    <m/>
  </r>
  <r>
    <s v="Profa Rejane Souza"/>
    <m/>
    <x v="12"/>
    <n v="1.5E-3"/>
    <n v="2006"/>
    <m/>
    <x v="1"/>
    <m/>
  </r>
  <r>
    <s v="Romulo Magalhães"/>
    <m/>
    <x v="14"/>
    <n v="1.4E-3"/>
    <n v="1932"/>
    <m/>
    <x v="1"/>
    <m/>
  </r>
  <r>
    <s v="João Henrique"/>
    <m/>
    <x v="0"/>
    <n v="1.4E-3"/>
    <n v="1929"/>
    <m/>
    <x v="1"/>
    <m/>
  </r>
  <r>
    <s v="Santiago das Pamonhas"/>
    <m/>
    <x v="18"/>
    <n v="1.4E-3"/>
    <n v="1900"/>
    <m/>
    <x v="1"/>
    <m/>
  </r>
  <r>
    <s v="Loiola Rodrigues"/>
    <m/>
    <x v="13"/>
    <n v="1.4E-3"/>
    <n v="1878"/>
    <m/>
    <x v="1"/>
    <m/>
  </r>
  <r>
    <s v="Tia Zizi Coletivo Somos a Voz"/>
    <m/>
    <x v="14"/>
    <n v="1.2999999999999999E-3"/>
    <n v="1847"/>
    <m/>
    <x v="1"/>
    <m/>
  </r>
  <r>
    <s v="Carlinhos do Posto"/>
    <m/>
    <x v="16"/>
    <n v="1.2999999999999999E-3"/>
    <n v="1837"/>
    <m/>
    <x v="1"/>
    <m/>
  </r>
  <r>
    <s v="Reginaldo Moreira"/>
    <m/>
    <x v="9"/>
    <n v="1.2999999999999999E-3"/>
    <n v="1826"/>
    <m/>
    <x v="1"/>
    <m/>
  </r>
  <r>
    <s v="Neudian Costa"/>
    <m/>
    <x v="8"/>
    <n v="1.2999999999999999E-3"/>
    <n v="1782"/>
    <m/>
    <x v="1"/>
    <m/>
  </r>
  <r>
    <s v="Flávio Feitosa"/>
    <m/>
    <x v="8"/>
    <n v="1.2999999999999999E-3"/>
    <n v="1746"/>
    <m/>
    <x v="1"/>
    <m/>
  </r>
  <r>
    <s v="Vidal Cavalcanti"/>
    <m/>
    <x v="15"/>
    <n v="1.2999999999999999E-3"/>
    <n v="1738"/>
    <m/>
    <x v="1"/>
    <m/>
  </r>
  <r>
    <s v="Marcio Lopes"/>
    <m/>
    <x v="12"/>
    <n v="1.2999999999999999E-3"/>
    <n v="1732"/>
    <m/>
    <x v="1"/>
    <m/>
  </r>
  <r>
    <s v="Enfermeira Lili"/>
    <m/>
    <x v="12"/>
    <n v="1.1999999999999999E-3"/>
    <n v="1718"/>
    <m/>
    <x v="1"/>
    <m/>
  </r>
  <r>
    <s v="Marcela Bastos"/>
    <m/>
    <x v="8"/>
    <n v="1.1999999999999999E-3"/>
    <n v="1701"/>
    <m/>
    <x v="1"/>
    <m/>
  </r>
  <r>
    <s v="Plácido"/>
    <m/>
    <x v="0"/>
    <n v="1.1999999999999999E-3"/>
    <n v="1690"/>
    <m/>
    <x v="1"/>
    <m/>
  </r>
  <r>
    <s v="Dney Maciel"/>
    <m/>
    <x v="12"/>
    <n v="1.1999999999999999E-3"/>
    <n v="1669"/>
    <m/>
    <x v="1"/>
    <m/>
  </r>
  <r>
    <s v="Uila da Farmacia"/>
    <m/>
    <x v="9"/>
    <n v="1.1999999999999999E-3"/>
    <n v="1665"/>
    <m/>
    <x v="1"/>
    <m/>
  </r>
  <r>
    <s v="Roseane Dandan"/>
    <m/>
    <x v="13"/>
    <n v="1.1999999999999999E-3"/>
    <n v="1644"/>
    <m/>
    <x v="1"/>
    <m/>
  </r>
  <r>
    <s v="Gardênia do Pop"/>
    <m/>
    <x v="12"/>
    <n v="1.1999999999999999E-3"/>
    <n v="1641"/>
    <m/>
    <x v="1"/>
    <m/>
  </r>
  <r>
    <s v="Italo Morais"/>
    <m/>
    <x v="11"/>
    <n v="1.1999999999999999E-3"/>
    <n v="1625"/>
    <m/>
    <x v="1"/>
    <m/>
  </r>
  <r>
    <s v="Kamyla Castro"/>
    <m/>
    <x v="7"/>
    <n v="1.1999999999999999E-3"/>
    <n v="1612"/>
    <m/>
    <x v="1"/>
    <m/>
  </r>
  <r>
    <s v="Dr. Edim"/>
    <m/>
    <x v="15"/>
    <n v="1.1999999999999999E-3"/>
    <n v="1607"/>
    <m/>
    <x v="1"/>
    <m/>
  </r>
  <r>
    <s v="Raimundinho Cunha"/>
    <m/>
    <x v="6"/>
    <n v="1.1999999999999999E-3"/>
    <n v="1597"/>
    <m/>
    <x v="1"/>
    <m/>
  </r>
  <r>
    <s v="Chiquerim"/>
    <m/>
    <x v="3"/>
    <n v="1.1000000000000001E-3"/>
    <n v="1565"/>
    <m/>
    <x v="1"/>
    <m/>
  </r>
  <r>
    <s v="Alisson Silvestre"/>
    <m/>
    <x v="0"/>
    <n v="1.1000000000000001E-3"/>
    <n v="1560"/>
    <m/>
    <x v="1"/>
    <m/>
  </r>
  <r>
    <s v="Cassia Vasconcelos"/>
    <m/>
    <x v="3"/>
    <n v="1.1000000000000001E-3"/>
    <n v="1557"/>
    <m/>
    <x v="1"/>
    <m/>
  </r>
  <r>
    <s v="Fernando FF"/>
    <m/>
    <x v="12"/>
    <n v="1.1000000000000001E-3"/>
    <n v="1554"/>
    <m/>
    <x v="1"/>
    <m/>
  </r>
  <r>
    <s v="Major Machado"/>
    <m/>
    <x v="6"/>
    <n v="1.1000000000000001E-3"/>
    <n v="1553"/>
    <m/>
    <x v="1"/>
    <m/>
  </r>
  <r>
    <s v="Prof Eloi"/>
    <m/>
    <x v="11"/>
    <n v="1.1000000000000001E-3"/>
    <n v="1533"/>
    <m/>
    <x v="1"/>
    <m/>
  </r>
  <r>
    <s v="Andre Souza"/>
    <m/>
    <x v="7"/>
    <n v="1.1000000000000001E-3"/>
    <n v="1525"/>
    <m/>
    <x v="1"/>
    <m/>
  </r>
  <r>
    <s v="Everardo das Frutas"/>
    <m/>
    <x v="3"/>
    <n v="1.1000000000000001E-3"/>
    <n v="1505"/>
    <m/>
    <x v="1"/>
    <m/>
  </r>
  <r>
    <s v="Ana Lúcia Vitorino"/>
    <m/>
    <x v="11"/>
    <n v="1.1000000000000001E-3"/>
    <n v="1492"/>
    <m/>
    <x v="1"/>
    <m/>
  </r>
  <r>
    <s v="Professor Maninho"/>
    <m/>
    <x v="13"/>
    <n v="1.1000000000000001E-3"/>
    <n v="1489"/>
    <m/>
    <x v="1"/>
    <m/>
  </r>
  <r>
    <s v="Marcos Aurelio"/>
    <m/>
    <x v="9"/>
    <n v="1.1000000000000001E-3"/>
    <n v="1467"/>
    <m/>
    <x v="1"/>
    <m/>
  </r>
  <r>
    <s v="Adailson Araujo"/>
    <m/>
    <x v="13"/>
    <n v="1.1000000000000001E-3"/>
    <n v="1456"/>
    <m/>
    <x v="1"/>
    <m/>
  </r>
  <r>
    <s v="Odécio Carneiro"/>
    <m/>
    <x v="0"/>
    <n v="1E-3"/>
    <n v="1450"/>
    <m/>
    <x v="1"/>
    <m/>
  </r>
  <r>
    <s v="Rafael Keylon"/>
    <m/>
    <x v="0"/>
    <n v="1E-3"/>
    <n v="1436"/>
    <m/>
    <x v="1"/>
    <m/>
  </r>
  <r>
    <s v="Marcos Cunha"/>
    <m/>
    <x v="0"/>
    <n v="1E-3"/>
    <n v="1420"/>
    <m/>
    <x v="1"/>
    <m/>
  </r>
  <r>
    <s v="Caio Gadelha"/>
    <m/>
    <x v="12"/>
    <n v="1E-3"/>
    <n v="1419"/>
    <m/>
    <x v="1"/>
    <m/>
  </r>
  <r>
    <s v="Prof Wagner Lobo"/>
    <m/>
    <x v="9"/>
    <n v="1E-3"/>
    <n v="1412"/>
    <m/>
    <x v="1"/>
    <m/>
  </r>
  <r>
    <s v="Nestor Bezerra"/>
    <m/>
    <x v="1"/>
    <n v="1E-3"/>
    <n v="1400"/>
    <m/>
    <x v="1"/>
    <m/>
  </r>
  <r>
    <s v="Israel Frota"/>
    <m/>
    <x v="8"/>
    <n v="1E-3"/>
    <n v="1389"/>
    <m/>
    <x v="1"/>
    <m/>
  </r>
  <r>
    <s v="Professora Malu Aragão"/>
    <m/>
    <x v="8"/>
    <n v="1E-3"/>
    <n v="1365"/>
    <m/>
    <x v="1"/>
    <m/>
  </r>
  <r>
    <s v="Ely Aguiar"/>
    <m/>
    <x v="14"/>
    <n v="1E-3"/>
    <n v="1358"/>
    <m/>
    <x v="1"/>
    <m/>
  </r>
  <r>
    <s v="Zé Ceará"/>
    <m/>
    <x v="13"/>
    <n v="1E-3"/>
    <n v="1356"/>
    <m/>
    <x v="1"/>
    <m/>
  </r>
  <r>
    <s v="Ozório Lopes "/>
    <m/>
    <x v="18"/>
    <n v="1E-3"/>
    <n v="1350"/>
    <m/>
    <x v="1"/>
    <m/>
  </r>
  <r>
    <s v="Paulo Pinho"/>
    <m/>
    <x v="12"/>
    <n v="1E-3"/>
    <n v="1329"/>
    <m/>
    <x v="1"/>
    <m/>
  </r>
  <r>
    <s v="Raimundo Delfino"/>
    <m/>
    <x v="9"/>
    <n v="1E-3"/>
    <n v="1325"/>
    <m/>
    <x v="1"/>
    <m/>
  </r>
  <r>
    <s v="Yuri Braune"/>
    <m/>
    <x v="20"/>
    <n v="1E-3"/>
    <n v="1318"/>
    <m/>
    <x v="1"/>
    <m/>
  </r>
  <r>
    <s v="Arthur Saldanha"/>
    <m/>
    <x v="9"/>
    <n v="8.9999999999999998E-4"/>
    <n v="1288"/>
    <m/>
    <x v="1"/>
    <m/>
  </r>
  <r>
    <s v="Dr Thiago Sales"/>
    <m/>
    <x v="13"/>
    <n v="8.9999999999999998E-4"/>
    <n v="1285"/>
    <m/>
    <x v="1"/>
    <m/>
  </r>
  <r>
    <s v="Lina do Posto"/>
    <m/>
    <x v="16"/>
    <n v="8.9999999999999998E-4"/>
    <n v="1284"/>
    <m/>
    <x v="1"/>
    <m/>
  </r>
  <r>
    <s v="Dra Taís Matos"/>
    <m/>
    <x v="19"/>
    <n v="8.9999999999999998E-4"/>
    <n v="1280"/>
    <m/>
    <x v="1"/>
    <m/>
  </r>
  <r>
    <s v="Paulo Bernardo"/>
    <m/>
    <x v="18"/>
    <n v="8.9999999999999998E-4"/>
    <n v="1270"/>
    <m/>
    <x v="1"/>
    <m/>
  </r>
  <r>
    <s v="Wladia Medeiros"/>
    <m/>
    <x v="4"/>
    <n v="8.9999999999999998E-4"/>
    <n v="1249"/>
    <m/>
    <x v="1"/>
    <m/>
  </r>
  <r>
    <s v="Sandra Pinheiro"/>
    <m/>
    <x v="12"/>
    <n v="8.9999999999999998E-4"/>
    <n v="1239"/>
    <m/>
    <x v="1"/>
    <m/>
  </r>
  <r>
    <s v="Igor Leitão"/>
    <m/>
    <x v="8"/>
    <n v="8.9999999999999998E-4"/>
    <n v="1232"/>
    <m/>
    <x v="1"/>
    <m/>
  </r>
  <r>
    <s v="Barbosinha dos Rodoviários"/>
    <m/>
    <x v="6"/>
    <n v="8.9999999999999998E-4"/>
    <n v="1230"/>
    <m/>
    <x v="1"/>
    <m/>
  </r>
  <r>
    <s v="Sales Jr"/>
    <m/>
    <x v="0"/>
    <n v="8.9999999999999998E-4"/>
    <n v="1227"/>
    <m/>
    <x v="1"/>
    <m/>
  </r>
  <r>
    <s v="Robio Jumento"/>
    <m/>
    <x v="12"/>
    <n v="8.9999999999999998E-4"/>
    <n v="1197"/>
    <m/>
    <x v="1"/>
    <m/>
  </r>
  <r>
    <s v="Pastor Iremar"/>
    <m/>
    <x v="18"/>
    <n v="8.9999999999999998E-4"/>
    <n v="1192"/>
    <m/>
    <x v="1"/>
    <m/>
  </r>
  <r>
    <s v="Everardo Bezerra"/>
    <m/>
    <x v="9"/>
    <n v="8.9999999999999998E-4"/>
    <n v="1190"/>
    <m/>
    <x v="1"/>
    <m/>
  </r>
  <r>
    <s v="Priscila Benício"/>
    <m/>
    <x v="13"/>
    <n v="8.9999999999999998E-4"/>
    <n v="1189"/>
    <m/>
    <x v="1"/>
    <m/>
  </r>
  <r>
    <s v="Evangelista das Comunidades"/>
    <m/>
    <x v="18"/>
    <n v="8.9999999999999998E-4"/>
    <n v="1186"/>
    <m/>
    <x v="1"/>
    <m/>
  </r>
  <r>
    <s v="Rubens Figueiredo"/>
    <m/>
    <x v="20"/>
    <n v="8.0000000000000004E-4"/>
    <n v="1155"/>
    <m/>
    <x v="1"/>
    <m/>
  </r>
  <r>
    <s v="Marcos Sapo"/>
    <m/>
    <x v="9"/>
    <n v="8.0000000000000004E-4"/>
    <n v="1141"/>
    <m/>
    <x v="1"/>
    <m/>
  </r>
  <r>
    <s v="Jamaica"/>
    <m/>
    <x v="8"/>
    <n v="8.0000000000000004E-4"/>
    <n v="1117"/>
    <m/>
    <x v="1"/>
    <m/>
  </r>
  <r>
    <s v="Ferrim Keybol"/>
    <m/>
    <x v="6"/>
    <n v="8.0000000000000004E-4"/>
    <n v="1113"/>
    <m/>
    <x v="1"/>
    <m/>
  </r>
  <r>
    <s v="Jadson"/>
    <m/>
    <x v="14"/>
    <n v="8.0000000000000004E-4"/>
    <n v="1086"/>
    <m/>
    <x v="1"/>
    <m/>
  </r>
  <r>
    <s v="Lourdinha Félix"/>
    <m/>
    <x v="11"/>
    <n v="8.0000000000000004E-4"/>
    <n v="1075"/>
    <m/>
    <x v="1"/>
    <m/>
  </r>
  <r>
    <s v="Cicero Beiçola"/>
    <m/>
    <x v="16"/>
    <n v="8.0000000000000004E-4"/>
    <n v="1073"/>
    <m/>
    <x v="1"/>
    <m/>
  </r>
  <r>
    <s v="Rogerio da Sopa"/>
    <m/>
    <x v="9"/>
    <n v="8.0000000000000004E-4"/>
    <n v="1050"/>
    <m/>
    <x v="1"/>
    <m/>
  </r>
  <r>
    <s v="Zanja da Comunidade"/>
    <m/>
    <x v="10"/>
    <n v="8.0000000000000004E-4"/>
    <n v="1047"/>
    <m/>
    <x v="1"/>
    <m/>
  </r>
  <r>
    <s v="Matheus Brandão"/>
    <m/>
    <x v="20"/>
    <n v="8.0000000000000004E-4"/>
    <n v="1046"/>
    <m/>
    <x v="1"/>
    <m/>
  </r>
  <r>
    <s v="Silvia Moura"/>
    <m/>
    <x v="11"/>
    <n v="8.0000000000000004E-4"/>
    <n v="1039"/>
    <m/>
    <x v="1"/>
    <m/>
  </r>
  <r>
    <s v="Professor Jairo"/>
    <m/>
    <x v="6"/>
    <n v="8.0000000000000004E-4"/>
    <n v="1038"/>
    <m/>
    <x v="1"/>
    <m/>
  </r>
  <r>
    <s v="Vicente Jales"/>
    <m/>
    <x v="6"/>
    <n v="6.9999999999999999E-4"/>
    <n v="1036"/>
    <m/>
    <x v="1"/>
    <m/>
  </r>
  <r>
    <s v="Cristiano Ferrer"/>
    <m/>
    <x v="4"/>
    <n v="6.9999999999999999E-4"/>
    <n v="1034"/>
    <m/>
    <x v="1"/>
    <m/>
  </r>
  <r>
    <s v="Professora Débora Leite"/>
    <m/>
    <x v="6"/>
    <n v="6.9999999999999999E-4"/>
    <n v="1032"/>
    <m/>
    <x v="1"/>
    <m/>
  </r>
  <r>
    <s v="Paulo Cruz"/>
    <m/>
    <x v="9"/>
    <n v="6.9999999999999999E-4"/>
    <n v="1028"/>
    <m/>
    <x v="1"/>
    <m/>
  </r>
  <r>
    <s v="Roberto Tintão"/>
    <m/>
    <x v="8"/>
    <n v="6.9999999999999999E-4"/>
    <n v="1021"/>
    <m/>
    <x v="1"/>
    <m/>
  </r>
  <r>
    <s v="Manuh Silva"/>
    <m/>
    <x v="8"/>
    <n v="6.9999999999999999E-4"/>
    <n v="1015"/>
    <m/>
    <x v="1"/>
    <m/>
  </r>
  <r>
    <s v="Hilma Coutinho"/>
    <m/>
    <x v="6"/>
    <n v="6.9999999999999999E-4"/>
    <n v="1007"/>
    <m/>
    <x v="1"/>
    <m/>
  </r>
  <r>
    <s v="Lukete do Solidários"/>
    <m/>
    <x v="16"/>
    <n v="6.9999999999999999E-4"/>
    <n v="1007"/>
    <m/>
    <x v="1"/>
    <m/>
  </r>
  <r>
    <s v="Pastora Ruth Rebouças"/>
    <m/>
    <x v="0"/>
    <n v="6.9999999999999999E-4"/>
    <n v="997"/>
    <m/>
    <x v="1"/>
    <m/>
  </r>
  <r>
    <s v="Capitão Amilton Gomes"/>
    <m/>
    <x v="20"/>
    <n v="6.9999999999999999E-4"/>
    <n v="980"/>
    <m/>
    <x v="1"/>
    <m/>
  </r>
  <r>
    <s v="Karolina Soares"/>
    <m/>
    <x v="8"/>
    <n v="6.9999999999999999E-4"/>
    <n v="966"/>
    <m/>
    <x v="1"/>
    <m/>
  </r>
  <r>
    <s v="Jair do Posto"/>
    <m/>
    <x v="18"/>
    <n v="6.9999999999999999E-4"/>
    <n v="959"/>
    <m/>
    <x v="1"/>
    <m/>
  </r>
  <r>
    <s v="Luis Cláudio da Saúde"/>
    <m/>
    <x v="18"/>
    <n v="6.9999999999999999E-4"/>
    <n v="952"/>
    <m/>
    <x v="1"/>
    <m/>
  </r>
  <r>
    <s v="Fernandão"/>
    <m/>
    <x v="16"/>
    <n v="6.9999999999999999E-4"/>
    <n v="947"/>
    <m/>
    <x v="1"/>
    <m/>
  </r>
  <r>
    <s v="Dra Cinthia Belino"/>
    <m/>
    <x v="8"/>
    <n v="6.9999999999999999E-4"/>
    <n v="940"/>
    <m/>
    <x v="1"/>
    <m/>
  </r>
  <r>
    <s v="Lucas Rozzoline"/>
    <m/>
    <x v="11"/>
    <n v="6.9999999999999999E-4"/>
    <n v="936"/>
    <m/>
    <x v="1"/>
    <m/>
  </r>
  <r>
    <s v="Professor Allan Christiann"/>
    <m/>
    <x v="10"/>
    <n v="6.9999999999999999E-4"/>
    <n v="931"/>
    <m/>
    <x v="1"/>
    <m/>
  </r>
  <r>
    <s v="Carlinhos da Dengue"/>
    <m/>
    <x v="8"/>
    <n v="6.9999999999999999E-4"/>
    <n v="929"/>
    <m/>
    <x v="1"/>
    <m/>
  </r>
  <r>
    <s v="Sub Ten Peixoto"/>
    <m/>
    <x v="6"/>
    <n v="6.9999999999999999E-4"/>
    <n v="928"/>
    <m/>
    <x v="1"/>
    <m/>
  </r>
  <r>
    <s v="Magno Lima"/>
    <m/>
    <x v="8"/>
    <n v="6.9999999999999999E-4"/>
    <n v="924"/>
    <m/>
    <x v="1"/>
    <m/>
  </r>
  <r>
    <s v="Suboficial Carcará"/>
    <m/>
    <x v="2"/>
    <n v="6.9999999999999999E-4"/>
    <n v="915"/>
    <m/>
    <x v="1"/>
    <m/>
  </r>
  <r>
    <s v="Dr. Haroldo"/>
    <m/>
    <x v="6"/>
    <n v="5.9999999999999995E-4"/>
    <n v="892"/>
    <m/>
    <x v="1"/>
    <m/>
  </r>
  <r>
    <s v="Bruno Moreira"/>
    <m/>
    <x v="6"/>
    <n v="5.9999999999999995E-4"/>
    <n v="890"/>
    <m/>
    <x v="1"/>
    <m/>
  </r>
  <r>
    <s v="Jorge Mota"/>
    <m/>
    <x v="20"/>
    <n v="5.9999999999999995E-4"/>
    <n v="875"/>
    <m/>
    <x v="1"/>
    <m/>
  </r>
  <r>
    <s v="Karlene da Dona Fátima"/>
    <m/>
    <x v="6"/>
    <n v="5.9999999999999995E-4"/>
    <n v="873"/>
    <m/>
    <x v="1"/>
    <m/>
  </r>
  <r>
    <s v="Neto da Nóbrega"/>
    <m/>
    <x v="20"/>
    <n v="5.9999999999999995E-4"/>
    <n v="850"/>
    <m/>
    <x v="1"/>
    <m/>
  </r>
  <r>
    <s v="Pastor Sergiano"/>
    <m/>
    <x v="8"/>
    <n v="5.9999999999999995E-4"/>
    <n v="841"/>
    <m/>
    <x v="1"/>
    <m/>
  </r>
  <r>
    <s v="Vianey do Vale"/>
    <m/>
    <x v="8"/>
    <n v="5.9999999999999995E-4"/>
    <n v="839"/>
    <m/>
    <x v="1"/>
    <m/>
  </r>
  <r>
    <s v="Dra. Cristhina Brasil"/>
    <m/>
    <x v="4"/>
    <n v="5.9999999999999995E-4"/>
    <n v="831"/>
    <m/>
    <x v="1"/>
    <m/>
  </r>
  <r>
    <s v="Professor Raphael Coelho"/>
    <m/>
    <x v="6"/>
    <n v="5.9999999999999995E-4"/>
    <n v="826"/>
    <m/>
    <x v="1"/>
    <m/>
  </r>
  <r>
    <s v="João da Cruz"/>
    <m/>
    <x v="17"/>
    <n v="5.9999999999999995E-4"/>
    <n v="823"/>
    <m/>
    <x v="1"/>
    <m/>
  </r>
  <r>
    <s v="Barão Móveis"/>
    <m/>
    <x v="13"/>
    <n v="5.9999999999999995E-4"/>
    <n v="820"/>
    <m/>
    <x v="1"/>
    <m/>
  </r>
  <r>
    <s v="Dra Francy Amanda"/>
    <m/>
    <x v="18"/>
    <n v="5.9999999999999995E-4"/>
    <n v="818"/>
    <m/>
    <x v="1"/>
    <m/>
  </r>
  <r>
    <s v="Ivan Cabeleireiro"/>
    <m/>
    <x v="6"/>
    <n v="5.9999999999999995E-4"/>
    <n v="816"/>
    <m/>
    <x v="1"/>
    <m/>
  </r>
  <r>
    <s v="Wagner Barros"/>
    <m/>
    <x v="15"/>
    <n v="5.9999999999999995E-4"/>
    <n v="813"/>
    <m/>
    <x v="1"/>
    <m/>
  </r>
  <r>
    <s v="Rafaella da Bancada Negra Educ"/>
    <m/>
    <x v="1"/>
    <n v="5.9999999999999995E-4"/>
    <n v="800"/>
    <m/>
    <x v="1"/>
    <m/>
  </r>
  <r>
    <s v="Ederlan Silva"/>
    <m/>
    <x v="3"/>
    <n v="5.9999999999999995E-4"/>
    <n v="791"/>
    <m/>
    <x v="1"/>
    <m/>
  </r>
  <r>
    <s v="Águida Sá"/>
    <m/>
    <x v="4"/>
    <n v="5.9999999999999995E-4"/>
    <n v="781"/>
    <m/>
    <x v="1"/>
    <m/>
  </r>
  <r>
    <s v="Kélissa Moreira"/>
    <m/>
    <x v="16"/>
    <n v="5.9999999999999995E-4"/>
    <n v="781"/>
    <m/>
    <x v="1"/>
    <m/>
  </r>
  <r>
    <s v="Alberto Lima"/>
    <m/>
    <x v="6"/>
    <n v="5.9999999999999995E-4"/>
    <n v="778"/>
    <m/>
    <x v="1"/>
    <m/>
  </r>
  <r>
    <s v="Marciano Rocha"/>
    <m/>
    <x v="9"/>
    <n v="5.9999999999999995E-4"/>
    <n v="772"/>
    <m/>
    <x v="1"/>
    <m/>
  </r>
  <r>
    <s v="Denis Freitas"/>
    <m/>
    <x v="8"/>
    <n v="5.9999999999999995E-4"/>
    <n v="764"/>
    <m/>
    <x v="1"/>
    <m/>
  </r>
  <r>
    <s v="Denis Brito"/>
    <m/>
    <x v="9"/>
    <n v="5.9999999999999995E-4"/>
    <n v="763"/>
    <m/>
    <x v="1"/>
    <m/>
  </r>
  <r>
    <s v="Natália Rios"/>
    <m/>
    <x v="4"/>
    <n v="5.0000000000000001E-4"/>
    <n v="755"/>
    <m/>
    <x v="1"/>
    <m/>
  </r>
  <r>
    <s v="Raimundo Filho o Raimundão"/>
    <m/>
    <x v="11"/>
    <n v="5.0000000000000001E-4"/>
    <n v="753"/>
    <m/>
    <x v="1"/>
    <m/>
  </r>
  <r>
    <s v="Serginho"/>
    <m/>
    <x v="2"/>
    <n v="5.0000000000000001E-4"/>
    <n v="744"/>
    <m/>
    <x v="1"/>
    <m/>
  </r>
  <r>
    <s v="Colombo"/>
    <m/>
    <x v="11"/>
    <n v="5.0000000000000001E-4"/>
    <n v="743"/>
    <m/>
    <x v="1"/>
    <m/>
  </r>
  <r>
    <s v="David do Moema"/>
    <m/>
    <x v="15"/>
    <n v="5.0000000000000001E-4"/>
    <n v="738"/>
    <m/>
    <x v="1"/>
    <m/>
  </r>
  <r>
    <s v="Maninho Palhano"/>
    <m/>
    <x v="0"/>
    <n v="5.0000000000000001E-4"/>
    <n v="734"/>
    <m/>
    <x v="1"/>
    <m/>
  </r>
  <r>
    <s v="Ozivan Escoteiro"/>
    <m/>
    <x v="8"/>
    <n v="5.0000000000000001E-4"/>
    <n v="734"/>
    <m/>
    <x v="1"/>
    <m/>
  </r>
  <r>
    <s v="Anderson Feirante"/>
    <m/>
    <x v="9"/>
    <n v="5.0000000000000001E-4"/>
    <n v="728"/>
    <m/>
    <x v="1"/>
    <m/>
  </r>
  <r>
    <s v="Leleu"/>
    <m/>
    <x v="12"/>
    <n v="5.0000000000000001E-4"/>
    <n v="727"/>
    <m/>
    <x v="1"/>
    <m/>
  </r>
  <r>
    <s v="Aonde É "/>
    <m/>
    <x v="15"/>
    <n v="5.0000000000000001E-4"/>
    <n v="727"/>
    <m/>
    <x v="1"/>
    <m/>
  </r>
  <r>
    <s v="Geilson Teles"/>
    <m/>
    <x v="12"/>
    <n v="5.0000000000000001E-4"/>
    <n v="720"/>
    <m/>
    <x v="1"/>
    <m/>
  </r>
  <r>
    <s v="Albino Oliveira"/>
    <m/>
    <x v="9"/>
    <n v="5.0000000000000001E-4"/>
    <n v="719"/>
    <m/>
    <x v="1"/>
    <m/>
  </r>
  <r>
    <s v="Daniele Pimentel e Jequelia"/>
    <m/>
    <x v="14"/>
    <n v="5.0000000000000001E-4"/>
    <n v="716"/>
    <m/>
    <x v="1"/>
    <m/>
  </r>
  <r>
    <s v="Professor Ernandes"/>
    <m/>
    <x v="18"/>
    <n v="5.0000000000000001E-4"/>
    <n v="716"/>
    <m/>
    <x v="1"/>
    <m/>
  </r>
  <r>
    <s v="Chris Estrela"/>
    <m/>
    <x v="16"/>
    <n v="5.0000000000000001E-4"/>
    <n v="715"/>
    <m/>
    <x v="1"/>
    <m/>
  </r>
  <r>
    <s v="Pastor Carlos"/>
    <m/>
    <x v="6"/>
    <n v="5.0000000000000001E-4"/>
    <n v="715"/>
    <m/>
    <x v="1"/>
    <m/>
  </r>
  <r>
    <s v="Andrézão"/>
    <m/>
    <x v="18"/>
    <n v="5.0000000000000001E-4"/>
    <n v="700"/>
    <m/>
    <x v="1"/>
    <m/>
  </r>
  <r>
    <s v="Antônio Carlos"/>
    <m/>
    <x v="16"/>
    <n v="5.0000000000000001E-4"/>
    <n v="695"/>
    <m/>
    <x v="1"/>
    <m/>
  </r>
  <r>
    <s v="Paulo Assunção"/>
    <m/>
    <x v="11"/>
    <n v="5.0000000000000001E-4"/>
    <n v="683"/>
    <m/>
    <x v="1"/>
    <m/>
  </r>
  <r>
    <s v="Lorim"/>
    <m/>
    <x v="13"/>
    <n v="5.0000000000000001E-4"/>
    <n v="679"/>
    <m/>
    <x v="1"/>
    <m/>
  </r>
  <r>
    <s v="Brigida Teixeira"/>
    <m/>
    <x v="7"/>
    <n v="5.0000000000000001E-4"/>
    <n v="672"/>
    <m/>
    <x v="1"/>
    <m/>
  </r>
  <r>
    <s v="Dr. Escócio"/>
    <m/>
    <x v="14"/>
    <n v="5.0000000000000001E-4"/>
    <n v="667"/>
    <m/>
    <x v="1"/>
    <m/>
  </r>
  <r>
    <s v="Cardoso Neto"/>
    <m/>
    <x v="12"/>
    <n v="5.0000000000000001E-4"/>
    <n v="667"/>
    <m/>
    <x v="1"/>
    <m/>
  </r>
  <r>
    <s v="Cesar Davi"/>
    <m/>
    <x v="18"/>
    <n v="5.0000000000000001E-4"/>
    <n v="666"/>
    <m/>
    <x v="1"/>
    <m/>
  </r>
  <r>
    <s v="Márcio Guanabara"/>
    <m/>
    <x v="0"/>
    <n v="5.0000000000000001E-4"/>
    <n v="656"/>
    <m/>
    <x v="1"/>
    <m/>
  </r>
  <r>
    <s v="Rosânia Ramalho"/>
    <m/>
    <x v="4"/>
    <n v="5.0000000000000001E-4"/>
    <n v="654"/>
    <m/>
    <x v="1"/>
    <m/>
  </r>
  <r>
    <s v="Fabiano Braga"/>
    <m/>
    <x v="0"/>
    <n v="5.0000000000000001E-4"/>
    <n v="650"/>
    <m/>
    <x v="1"/>
    <m/>
  </r>
  <r>
    <s v="Professor Carlos Banhos"/>
    <m/>
    <x v="10"/>
    <n v="5.0000000000000001E-4"/>
    <n v="646"/>
    <m/>
    <x v="1"/>
    <m/>
  </r>
  <r>
    <s v="Marquim Motos"/>
    <m/>
    <x v="13"/>
    <n v="5.0000000000000001E-4"/>
    <n v="644"/>
    <m/>
    <x v="1"/>
    <m/>
  </r>
  <r>
    <s v="Pastor Flávio Santos"/>
    <m/>
    <x v="8"/>
    <n v="5.0000000000000001E-4"/>
    <n v="626"/>
    <m/>
    <x v="1"/>
    <m/>
  </r>
  <r>
    <s v="Erival Sobral"/>
    <m/>
    <x v="13"/>
    <n v="5.0000000000000001E-4"/>
    <n v="623"/>
    <m/>
    <x v="1"/>
    <m/>
  </r>
  <r>
    <s v="Expedita"/>
    <m/>
    <x v="11"/>
    <n v="4.0000000000000002E-4"/>
    <n v="600"/>
    <m/>
    <x v="1"/>
    <m/>
  </r>
  <r>
    <s v="Atila Filho"/>
    <m/>
    <x v="18"/>
    <n v="4.0000000000000002E-4"/>
    <n v="600"/>
    <m/>
    <x v="1"/>
    <m/>
  </r>
  <r>
    <s v="Novim"/>
    <m/>
    <x v="14"/>
    <n v="4.0000000000000002E-4"/>
    <n v="594"/>
    <m/>
    <x v="1"/>
    <m/>
  </r>
  <r>
    <s v="Nadijane Nossa Voz"/>
    <m/>
    <x v="3"/>
    <n v="4.0000000000000002E-4"/>
    <n v="583"/>
    <m/>
    <x v="1"/>
    <m/>
  </r>
  <r>
    <s v="Érika Jane"/>
    <m/>
    <x v="2"/>
    <n v="4.0000000000000002E-4"/>
    <n v="582"/>
    <m/>
    <x v="1"/>
    <m/>
  </r>
  <r>
    <s v="Andrea Lucas"/>
    <m/>
    <x v="8"/>
    <n v="4.0000000000000002E-4"/>
    <n v="580"/>
    <m/>
    <x v="1"/>
    <m/>
  </r>
  <r>
    <s v="Rubem Neto"/>
    <m/>
    <x v="5"/>
    <n v="4.0000000000000002E-4"/>
    <n v="573"/>
    <m/>
    <x v="1"/>
    <m/>
  </r>
  <r>
    <s v="Celina Fernandes"/>
    <m/>
    <x v="2"/>
    <n v="4.0000000000000002E-4"/>
    <n v="571"/>
    <m/>
    <x v="1"/>
    <m/>
  </r>
  <r>
    <s v="Inspetor Saúde"/>
    <m/>
    <x v="16"/>
    <n v="4.0000000000000002E-4"/>
    <n v="568"/>
    <m/>
    <x v="1"/>
    <m/>
  </r>
  <r>
    <s v="Coronel Viana"/>
    <m/>
    <x v="7"/>
    <n v="4.0000000000000002E-4"/>
    <n v="567"/>
    <m/>
    <x v="1"/>
    <m/>
  </r>
  <r>
    <s v="Adilson Pinho"/>
    <m/>
    <x v="16"/>
    <n v="4.0000000000000002E-4"/>
    <n v="565"/>
    <m/>
    <x v="1"/>
    <m/>
  </r>
  <r>
    <s v="Perícles Araújo"/>
    <m/>
    <x v="16"/>
    <n v="4.0000000000000002E-4"/>
    <n v="565"/>
    <m/>
    <x v="1"/>
    <m/>
  </r>
  <r>
    <s v="Professora Cristiane Gomes"/>
    <m/>
    <x v="6"/>
    <n v="4.0000000000000002E-4"/>
    <n v="561"/>
    <m/>
    <x v="1"/>
    <m/>
  </r>
  <r>
    <s v="Professor Fábio"/>
    <m/>
    <x v="1"/>
    <n v="4.0000000000000002E-4"/>
    <n v="560"/>
    <m/>
    <x v="1"/>
    <m/>
  </r>
  <r>
    <s v="Dr Forsyth"/>
    <m/>
    <x v="6"/>
    <n v="4.0000000000000002E-4"/>
    <n v="559"/>
    <m/>
    <x v="1"/>
    <m/>
  </r>
  <r>
    <s v="Ivo Construbem"/>
    <m/>
    <x v="7"/>
    <n v="4.0000000000000002E-4"/>
    <n v="545"/>
    <m/>
    <x v="1"/>
    <m/>
  </r>
  <r>
    <s v="Capitão Alecrim"/>
    <m/>
    <x v="0"/>
    <n v="4.0000000000000002E-4"/>
    <n v="543"/>
    <m/>
    <x v="1"/>
    <m/>
  </r>
  <r>
    <s v="Charles Barreira"/>
    <m/>
    <x v="2"/>
    <n v="4.0000000000000002E-4"/>
    <n v="540"/>
    <m/>
    <x v="1"/>
    <m/>
  </r>
  <r>
    <s v="Queirozinho"/>
    <m/>
    <x v="2"/>
    <n v="4.0000000000000002E-4"/>
    <n v="536"/>
    <m/>
    <x v="1"/>
    <m/>
  </r>
  <r>
    <s v="Veridiana Cruz"/>
    <m/>
    <x v="5"/>
    <n v="4.0000000000000002E-4"/>
    <n v="536"/>
    <m/>
    <x v="1"/>
    <m/>
  </r>
  <r>
    <s v="Diego Câmara"/>
    <m/>
    <x v="12"/>
    <n v="4.0000000000000002E-4"/>
    <n v="536"/>
    <m/>
    <x v="1"/>
    <m/>
  </r>
  <r>
    <s v="Deusa do Cras"/>
    <m/>
    <x v="12"/>
    <n v="4.0000000000000002E-4"/>
    <n v="531"/>
    <m/>
    <x v="1"/>
    <m/>
  </r>
  <r>
    <s v="Charles Brasileiro"/>
    <m/>
    <x v="13"/>
    <n v="4.0000000000000002E-4"/>
    <n v="531"/>
    <m/>
    <x v="1"/>
    <m/>
  </r>
  <r>
    <s v="Demetrius &quot;Dema&quot;"/>
    <m/>
    <x v="10"/>
    <n v="4.0000000000000002E-4"/>
    <n v="529"/>
    <m/>
    <x v="1"/>
    <m/>
  </r>
  <r>
    <s v="Capitão BM Napoleão"/>
    <m/>
    <x v="2"/>
    <n v="4.0000000000000002E-4"/>
    <n v="526"/>
    <m/>
    <x v="1"/>
    <m/>
  </r>
  <r>
    <s v="Junior Cordeiro"/>
    <m/>
    <x v="3"/>
    <n v="4.0000000000000002E-4"/>
    <n v="520"/>
    <m/>
    <x v="1"/>
    <m/>
  </r>
  <r>
    <s v="Janne Ruth"/>
    <m/>
    <x v="4"/>
    <n v="4.0000000000000002E-4"/>
    <n v="519"/>
    <m/>
    <x v="1"/>
    <m/>
  </r>
  <r>
    <s v="Haroldo Neto "/>
    <m/>
    <x v="21"/>
    <n v="4.0000000000000002E-4"/>
    <n v="518"/>
    <m/>
    <x v="1"/>
    <m/>
  </r>
  <r>
    <s v="Igor Amorim"/>
    <m/>
    <x v="0"/>
    <n v="4.0000000000000002E-4"/>
    <n v="513"/>
    <m/>
    <x v="1"/>
    <m/>
  </r>
  <r>
    <s v="Eliaquim Landim"/>
    <m/>
    <x v="0"/>
    <n v="4.0000000000000002E-4"/>
    <n v="501"/>
    <m/>
    <x v="1"/>
    <m/>
  </r>
  <r>
    <s v="Priscila Girão"/>
    <m/>
    <x v="6"/>
    <n v="4.0000000000000002E-4"/>
    <n v="501"/>
    <m/>
    <x v="1"/>
    <m/>
  </r>
  <r>
    <s v="Silvia Magalhães"/>
    <m/>
    <x v="20"/>
    <n v="4.0000000000000002E-4"/>
    <n v="497"/>
    <m/>
    <x v="1"/>
    <m/>
  </r>
  <r>
    <s v="Tiago do Muay Thai"/>
    <m/>
    <x v="7"/>
    <n v="2.9999999999999997E-4"/>
    <n v="475"/>
    <m/>
    <x v="1"/>
    <m/>
  </r>
  <r>
    <s v="João Mota"/>
    <m/>
    <x v="15"/>
    <n v="2.9999999999999997E-4"/>
    <n v="474"/>
    <m/>
    <x v="1"/>
    <m/>
  </r>
  <r>
    <s v="Mara Abreu"/>
    <m/>
    <x v="8"/>
    <n v="2.9999999999999997E-4"/>
    <n v="467"/>
    <m/>
    <x v="1"/>
    <m/>
  </r>
  <r>
    <s v="Solano Bastos"/>
    <m/>
    <x v="9"/>
    <n v="2.9999999999999997E-4"/>
    <n v="467"/>
    <m/>
    <x v="1"/>
    <m/>
  </r>
  <r>
    <s v="Flaviano Cardoso"/>
    <m/>
    <x v="20"/>
    <n v="2.9999999999999997E-4"/>
    <n v="467"/>
    <m/>
    <x v="1"/>
    <m/>
  </r>
  <r>
    <s v="Rubens Pontes"/>
    <m/>
    <x v="2"/>
    <n v="2.9999999999999997E-4"/>
    <n v="461"/>
    <m/>
    <x v="1"/>
    <m/>
  </r>
  <r>
    <s v="Loura do Povo"/>
    <m/>
    <x v="12"/>
    <n v="2.9999999999999997E-4"/>
    <n v="460"/>
    <m/>
    <x v="1"/>
    <m/>
  </r>
  <r>
    <s v="Camila Bessa"/>
    <m/>
    <x v="20"/>
    <n v="2.9999999999999997E-4"/>
    <n v="458"/>
    <m/>
    <x v="1"/>
    <m/>
  </r>
  <r>
    <s v="Pimenta Pepper"/>
    <m/>
    <x v="17"/>
    <n v="2.9999999999999997E-4"/>
    <n v="455"/>
    <m/>
    <x v="1"/>
    <m/>
  </r>
  <r>
    <s v="Dra. Cleuba"/>
    <m/>
    <x v="14"/>
    <n v="2.9999999999999997E-4"/>
    <n v="449"/>
    <m/>
    <x v="1"/>
    <m/>
  </r>
  <r>
    <s v="Tilde Preta Simoa "/>
    <m/>
    <x v="21"/>
    <n v="2.9999999999999997E-4"/>
    <n v="449"/>
    <m/>
    <x v="1"/>
    <m/>
  </r>
  <r>
    <s v="Marta Freitas"/>
    <m/>
    <x v="16"/>
    <n v="2.9999999999999997E-4"/>
    <n v="442"/>
    <m/>
    <x v="1"/>
    <m/>
  </r>
  <r>
    <s v="Rafael de Menezes"/>
    <m/>
    <x v="15"/>
    <n v="2.9999999999999997E-4"/>
    <n v="442"/>
    <m/>
    <x v="1"/>
    <m/>
  </r>
  <r>
    <s v="Mendes"/>
    <m/>
    <x v="16"/>
    <n v="2.9999999999999997E-4"/>
    <n v="438"/>
    <m/>
    <x v="1"/>
    <m/>
  </r>
  <r>
    <s v="Tiago Lopes"/>
    <m/>
    <x v="6"/>
    <n v="2.9999999999999997E-4"/>
    <n v="438"/>
    <m/>
    <x v="1"/>
    <m/>
  </r>
  <r>
    <s v="Moroni Caldas"/>
    <m/>
    <x v="12"/>
    <n v="2.9999999999999997E-4"/>
    <n v="434"/>
    <m/>
    <x v="1"/>
    <m/>
  </r>
  <r>
    <s v="Augusto Aragão"/>
    <m/>
    <x v="9"/>
    <n v="2.9999999999999997E-4"/>
    <n v="433"/>
    <m/>
    <x v="1"/>
    <m/>
  </r>
  <r>
    <s v="Fatima da Cohab"/>
    <m/>
    <x v="14"/>
    <n v="2.9999999999999997E-4"/>
    <n v="430"/>
    <m/>
    <x v="1"/>
    <m/>
  </r>
  <r>
    <s v="Professor Zemaria o Tio Zema"/>
    <m/>
    <x v="13"/>
    <n v="2.9999999999999997E-4"/>
    <n v="428"/>
    <m/>
    <x v="1"/>
    <m/>
  </r>
  <r>
    <s v="José Sales"/>
    <m/>
    <x v="18"/>
    <n v="2.9999999999999997E-4"/>
    <n v="428"/>
    <m/>
    <x v="1"/>
    <m/>
  </r>
  <r>
    <s v="Felipe Fonteles "/>
    <m/>
    <x v="20"/>
    <n v="2.9999999999999997E-4"/>
    <n v="426"/>
    <m/>
    <x v="1"/>
    <m/>
  </r>
  <r>
    <s v="Fabricio Oliveira"/>
    <m/>
    <x v="9"/>
    <n v="2.9999999999999997E-4"/>
    <n v="418"/>
    <m/>
    <x v="1"/>
    <m/>
  </r>
  <r>
    <s v="Margareth Baratta"/>
    <m/>
    <x v="13"/>
    <n v="2.9999999999999997E-4"/>
    <n v="413"/>
    <m/>
    <x v="1"/>
    <m/>
  </r>
  <r>
    <s v="Val do Turismo"/>
    <m/>
    <x v="10"/>
    <n v="2.9999999999999997E-4"/>
    <n v="413"/>
    <m/>
    <x v="1"/>
    <m/>
  </r>
  <r>
    <s v="Cleane Ramalho"/>
    <m/>
    <x v="4"/>
    <n v="2.9999999999999997E-4"/>
    <n v="411"/>
    <m/>
    <x v="1"/>
    <m/>
  </r>
  <r>
    <s v="Enfermeira Jordana Queiroz"/>
    <m/>
    <x v="6"/>
    <n v="2.9999999999999997E-4"/>
    <n v="411"/>
    <m/>
    <x v="1"/>
    <m/>
  </r>
  <r>
    <s v="Mirlane Xavier"/>
    <m/>
    <x v="15"/>
    <n v="2.9999999999999997E-4"/>
    <n v="407"/>
    <m/>
    <x v="1"/>
    <m/>
  </r>
  <r>
    <s v="Francisco Filho do Ceará"/>
    <m/>
    <x v="13"/>
    <n v="2.9999999999999997E-4"/>
    <n v="404"/>
    <m/>
    <x v="1"/>
    <m/>
  </r>
  <r>
    <s v="Duda Mel"/>
    <m/>
    <x v="18"/>
    <n v="2.9999999999999997E-4"/>
    <n v="404"/>
    <m/>
    <x v="1"/>
    <m/>
  </r>
  <r>
    <s v="Val da Casa de Apoio"/>
    <m/>
    <x v="2"/>
    <n v="2.9999999999999997E-4"/>
    <n v="403"/>
    <m/>
    <x v="1"/>
    <m/>
  </r>
  <r>
    <s v="Rivelino o Amigo do Bairro"/>
    <m/>
    <x v="15"/>
    <n v="2.9999999999999997E-4"/>
    <n v="402"/>
    <m/>
    <x v="1"/>
    <m/>
  </r>
  <r>
    <s v="Dra Veronica Amaral"/>
    <m/>
    <x v="20"/>
    <n v="2.9999999999999997E-4"/>
    <n v="401"/>
    <m/>
    <x v="1"/>
    <m/>
  </r>
  <r>
    <s v="Pai Nazareno"/>
    <m/>
    <x v="14"/>
    <n v="2.9999999999999997E-4"/>
    <n v="398"/>
    <m/>
    <x v="1"/>
    <m/>
  </r>
  <r>
    <s v="Rondinelle"/>
    <m/>
    <x v="18"/>
    <n v="2.9999999999999997E-4"/>
    <n v="390"/>
    <m/>
    <x v="1"/>
    <m/>
  </r>
  <r>
    <s v="Douglas Pagodeiro"/>
    <m/>
    <x v="1"/>
    <n v="2.9999999999999997E-4"/>
    <n v="385"/>
    <m/>
    <x v="1"/>
    <m/>
  </r>
  <r>
    <s v="Bianca Dias"/>
    <m/>
    <x v="6"/>
    <n v="2.9999999999999997E-4"/>
    <n v="379"/>
    <m/>
    <x v="1"/>
    <m/>
  </r>
  <r>
    <s v="Paulo Neto"/>
    <m/>
    <x v="18"/>
    <n v="2.9999999999999997E-4"/>
    <n v="377"/>
    <m/>
    <x v="1"/>
    <m/>
  </r>
  <r>
    <s v="Andrea Rossati"/>
    <m/>
    <x v="12"/>
    <n v="2.9999999999999997E-4"/>
    <n v="374"/>
    <m/>
    <x v="1"/>
    <m/>
  </r>
  <r>
    <s v="Débora Liderança Verde"/>
    <m/>
    <x v="17"/>
    <n v="2.9999999999999997E-4"/>
    <n v="369"/>
    <m/>
    <x v="1"/>
    <m/>
  </r>
  <r>
    <s v="Luana Carvalho"/>
    <m/>
    <x v="8"/>
    <n v="2.9999999999999997E-4"/>
    <n v="369"/>
    <m/>
    <x v="1"/>
    <m/>
  </r>
  <r>
    <s v="Andreia Mendonça"/>
    <m/>
    <x v="3"/>
    <n v="2.9999999999999997E-4"/>
    <n v="366"/>
    <m/>
    <x v="1"/>
    <m/>
  </r>
  <r>
    <s v="Junior Carvalho"/>
    <m/>
    <x v="11"/>
    <n v="2.9999999999999997E-4"/>
    <n v="363"/>
    <m/>
    <x v="1"/>
    <m/>
  </r>
  <r>
    <s v="Lira Maqueiro"/>
    <m/>
    <x v="14"/>
    <n v="2.9999999999999997E-4"/>
    <n v="359"/>
    <m/>
    <x v="1"/>
    <m/>
  </r>
  <r>
    <s v="Professor Luís Moreira"/>
    <m/>
    <x v="2"/>
    <n v="2.9999999999999997E-4"/>
    <n v="359"/>
    <m/>
    <x v="1"/>
    <m/>
  </r>
  <r>
    <s v="Pastor Luciano Júnior"/>
    <m/>
    <x v="8"/>
    <n v="2.9999999999999997E-4"/>
    <n v="358"/>
    <m/>
    <x v="1"/>
    <m/>
  </r>
  <r>
    <s v="Mike Andrews"/>
    <m/>
    <x v="6"/>
    <n v="2.9999999999999997E-4"/>
    <n v="357"/>
    <m/>
    <x v="1"/>
    <m/>
  </r>
  <r>
    <s v="Naugusto Cabeleireiro"/>
    <m/>
    <x v="6"/>
    <n v="2.9999999999999997E-4"/>
    <n v="352"/>
    <m/>
    <x v="1"/>
    <m/>
  </r>
  <r>
    <s v="Samuel Falcão"/>
    <m/>
    <x v="2"/>
    <n v="2.9999999999999997E-4"/>
    <n v="351"/>
    <m/>
    <x v="1"/>
    <m/>
  </r>
  <r>
    <s v="Jacinta Gomes"/>
    <m/>
    <x v="4"/>
    <n v="2.9999999999999997E-4"/>
    <n v="346"/>
    <m/>
    <x v="1"/>
    <m/>
  </r>
  <r>
    <s v="Celso Abreu"/>
    <m/>
    <x v="18"/>
    <n v="2.0000000000000001E-4"/>
    <n v="344"/>
    <m/>
    <x v="1"/>
    <m/>
  </r>
  <r>
    <s v="Ligia Bezerra"/>
    <m/>
    <x v="18"/>
    <n v="2.0000000000000001E-4"/>
    <n v="342"/>
    <m/>
    <x v="1"/>
    <m/>
  </r>
  <r>
    <s v="Neguinha"/>
    <m/>
    <x v="18"/>
    <n v="2.0000000000000001E-4"/>
    <n v="342"/>
    <m/>
    <x v="1"/>
    <m/>
  </r>
  <r>
    <s v="Mary Mary"/>
    <m/>
    <x v="9"/>
    <n v="2.0000000000000001E-4"/>
    <n v="338"/>
    <m/>
    <x v="1"/>
    <m/>
  </r>
  <r>
    <s v="Sargento Gerson"/>
    <m/>
    <x v="7"/>
    <n v="2.0000000000000001E-4"/>
    <n v="336"/>
    <m/>
    <x v="1"/>
    <m/>
  </r>
  <r>
    <s v="Alex Pintor"/>
    <m/>
    <x v="2"/>
    <n v="2.0000000000000001E-4"/>
    <n v="333"/>
    <m/>
    <x v="1"/>
    <m/>
  </r>
  <r>
    <s v="Dudu Frota"/>
    <m/>
    <x v="7"/>
    <n v="2.0000000000000001E-4"/>
    <n v="332"/>
    <m/>
    <x v="1"/>
    <m/>
  </r>
  <r>
    <s v="Conceição Serafim"/>
    <m/>
    <x v="8"/>
    <n v="2.0000000000000001E-4"/>
    <n v="330"/>
    <m/>
    <x v="1"/>
    <m/>
  </r>
  <r>
    <s v="Irene Dantas"/>
    <m/>
    <x v="2"/>
    <n v="2.0000000000000001E-4"/>
    <n v="329"/>
    <m/>
    <x v="1"/>
    <m/>
  </r>
  <r>
    <s v="Professora Norma"/>
    <m/>
    <x v="12"/>
    <n v="2.0000000000000001E-4"/>
    <n v="328"/>
    <m/>
    <x v="1"/>
    <m/>
  </r>
  <r>
    <s v="Elizaudo"/>
    <m/>
    <x v="11"/>
    <n v="2.0000000000000001E-4"/>
    <n v="328"/>
    <m/>
    <x v="1"/>
    <m/>
  </r>
  <r>
    <s v="Berg dos Esportes"/>
    <m/>
    <x v="13"/>
    <n v="2.0000000000000001E-4"/>
    <n v="328"/>
    <m/>
    <x v="1"/>
    <m/>
  </r>
  <r>
    <s v="Edmar Uchoa"/>
    <m/>
    <x v="13"/>
    <n v="2.0000000000000001E-4"/>
    <n v="323"/>
    <m/>
    <x v="1"/>
    <m/>
  </r>
  <r>
    <s v="Fernanda Caldas"/>
    <m/>
    <x v="6"/>
    <n v="2.0000000000000001E-4"/>
    <n v="321"/>
    <m/>
    <x v="1"/>
    <m/>
  </r>
  <r>
    <s v="Bispo Antonio Oliveira"/>
    <m/>
    <x v="12"/>
    <n v="2.0000000000000001E-4"/>
    <n v="319"/>
    <m/>
    <x v="1"/>
    <m/>
  </r>
  <r>
    <s v="Oriel Mota"/>
    <m/>
    <x v="13"/>
    <n v="2.0000000000000001E-4"/>
    <n v="318"/>
    <m/>
    <x v="1"/>
    <m/>
  </r>
  <r>
    <s v="Dávila Mendes"/>
    <m/>
    <x v="7"/>
    <n v="2.0000000000000001E-4"/>
    <n v="317"/>
    <m/>
    <x v="1"/>
    <m/>
  </r>
  <r>
    <s v="Lima Saboia"/>
    <m/>
    <x v="22"/>
    <n v="2.0000000000000001E-4"/>
    <n v="317"/>
    <m/>
    <x v="1"/>
    <m/>
  </r>
  <r>
    <s v="Allyne Vieira"/>
    <m/>
    <x v="3"/>
    <n v="2.0000000000000001E-4"/>
    <n v="316"/>
    <m/>
    <x v="1"/>
    <m/>
  </r>
  <r>
    <s v="Jairo do Morro"/>
    <m/>
    <x v="11"/>
    <n v="2.0000000000000001E-4"/>
    <n v="315"/>
    <m/>
    <x v="1"/>
    <m/>
  </r>
  <r>
    <s v="Maria José Bricio"/>
    <m/>
    <x v="0"/>
    <n v="2.0000000000000001E-4"/>
    <n v="314"/>
    <m/>
    <x v="1"/>
    <m/>
  </r>
  <r>
    <s v="Hilário Patriota"/>
    <m/>
    <x v="0"/>
    <n v="2.0000000000000001E-4"/>
    <n v="313"/>
    <m/>
    <x v="1"/>
    <m/>
  </r>
  <r>
    <s v="Professor Gerson"/>
    <m/>
    <x v="17"/>
    <n v="2.0000000000000001E-4"/>
    <n v="306"/>
    <m/>
    <x v="1"/>
    <m/>
  </r>
  <r>
    <s v="Iderlandio Morais"/>
    <m/>
    <x v="1"/>
    <n v="2.0000000000000001E-4"/>
    <n v="306"/>
    <m/>
    <x v="1"/>
    <m/>
  </r>
  <r>
    <s v="Márcio Roberto"/>
    <m/>
    <x v="14"/>
    <n v="2.0000000000000001E-4"/>
    <n v="306"/>
    <m/>
    <x v="1"/>
    <m/>
  </r>
  <r>
    <s v="Lene Silva"/>
    <m/>
    <x v="6"/>
    <n v="2.0000000000000001E-4"/>
    <n v="305"/>
    <m/>
    <x v="1"/>
    <m/>
  </r>
  <r>
    <s v="Reginaldo Leitão"/>
    <m/>
    <x v="16"/>
    <n v="2.0000000000000001E-4"/>
    <n v="295"/>
    <m/>
    <x v="1"/>
    <m/>
  </r>
  <r>
    <s v="Luisa Gonçalves"/>
    <m/>
    <x v="18"/>
    <n v="2.0000000000000001E-4"/>
    <n v="295"/>
    <m/>
    <x v="1"/>
    <m/>
  </r>
  <r>
    <s v="Kico Barbosa"/>
    <m/>
    <x v="18"/>
    <n v="2.0000000000000001E-4"/>
    <n v="291"/>
    <m/>
    <x v="1"/>
    <m/>
  </r>
  <r>
    <s v="Enfermeira Cerislândia"/>
    <m/>
    <x v="2"/>
    <n v="2.0000000000000001E-4"/>
    <n v="289"/>
    <m/>
    <x v="1"/>
    <m/>
  </r>
  <r>
    <s v="Expedito Garcia Nossa Vez"/>
    <m/>
    <x v="11"/>
    <n v="2.0000000000000001E-4"/>
    <n v="285"/>
    <m/>
    <x v="1"/>
    <m/>
  </r>
  <r>
    <s v="Rute Rodrigues"/>
    <m/>
    <x v="0"/>
    <n v="2.0000000000000001E-4"/>
    <n v="283"/>
    <m/>
    <x v="1"/>
    <m/>
  </r>
  <r>
    <s v="Gleison Honorato"/>
    <m/>
    <x v="20"/>
    <n v="2.0000000000000001E-4"/>
    <n v="283"/>
    <m/>
    <x v="1"/>
    <m/>
  </r>
  <r>
    <s v="Maná Ferreira"/>
    <m/>
    <x v="6"/>
    <n v="2.0000000000000001E-4"/>
    <n v="280"/>
    <m/>
    <x v="1"/>
    <m/>
  </r>
  <r>
    <s v="Wilson Sampaio"/>
    <m/>
    <x v="14"/>
    <n v="2.0000000000000001E-4"/>
    <n v="277"/>
    <m/>
    <x v="1"/>
    <m/>
  </r>
  <r>
    <s v="Wilma Luiz"/>
    <m/>
    <x v="0"/>
    <n v="2.0000000000000001E-4"/>
    <n v="276"/>
    <m/>
    <x v="1"/>
    <m/>
  </r>
  <r>
    <s v="Leandro Vintte"/>
    <m/>
    <x v="8"/>
    <n v="2.0000000000000001E-4"/>
    <n v="276"/>
    <m/>
    <x v="1"/>
    <m/>
  </r>
  <r>
    <s v="Maninho Cuida"/>
    <m/>
    <x v="3"/>
    <n v="2.0000000000000001E-4"/>
    <n v="275"/>
    <m/>
    <x v="1"/>
    <m/>
  </r>
  <r>
    <s v="Danúbio"/>
    <m/>
    <x v="15"/>
    <n v="2.0000000000000001E-4"/>
    <n v="275"/>
    <m/>
    <x v="1"/>
    <m/>
  </r>
  <r>
    <s v="Professor Umberto"/>
    <m/>
    <x v="20"/>
    <n v="2.0000000000000001E-4"/>
    <n v="272"/>
    <m/>
    <x v="1"/>
    <m/>
  </r>
  <r>
    <s v="Dra Francinete Giffoni "/>
    <m/>
    <x v="20"/>
    <n v="2.0000000000000001E-4"/>
    <n v="271"/>
    <m/>
    <x v="1"/>
    <m/>
  </r>
  <r>
    <s v="Jorge Bastos"/>
    <m/>
    <x v="20"/>
    <n v="2.0000000000000001E-4"/>
    <n v="269"/>
    <m/>
    <x v="1"/>
    <m/>
  </r>
  <r>
    <s v="Capitão Silva"/>
    <m/>
    <x v="2"/>
    <n v="2.0000000000000001E-4"/>
    <n v="266"/>
    <m/>
    <x v="1"/>
    <m/>
  </r>
  <r>
    <s v="Carlos Marçal"/>
    <m/>
    <x v="20"/>
    <n v="2.0000000000000001E-4"/>
    <n v="265"/>
    <m/>
    <x v="1"/>
    <m/>
  </r>
  <r>
    <s v="Jully Coutinho"/>
    <m/>
    <x v="8"/>
    <n v="2.0000000000000001E-4"/>
    <n v="260"/>
    <m/>
    <x v="1"/>
    <m/>
  </r>
  <r>
    <s v="Isaque Rabelo"/>
    <m/>
    <x v="20"/>
    <n v="2.0000000000000001E-4"/>
    <n v="260"/>
    <m/>
    <x v="1"/>
    <m/>
  </r>
  <r>
    <s v="Rosália do Povo"/>
    <m/>
    <x v="13"/>
    <n v="2.0000000000000001E-4"/>
    <n v="259"/>
    <m/>
    <x v="1"/>
    <m/>
  </r>
  <r>
    <s v="Marcelo Lourenço"/>
    <m/>
    <x v="5"/>
    <n v="2.0000000000000001E-4"/>
    <n v="259"/>
    <m/>
    <x v="1"/>
    <m/>
  </r>
  <r>
    <s v="Mara Esmeraldo"/>
    <m/>
    <x v="4"/>
    <n v="2.0000000000000001E-4"/>
    <n v="256"/>
    <m/>
    <x v="1"/>
    <m/>
  </r>
  <r>
    <s v="Guilherme Táxi"/>
    <m/>
    <x v="8"/>
    <n v="2.0000000000000001E-4"/>
    <n v="255"/>
    <m/>
    <x v="1"/>
    <m/>
  </r>
  <r>
    <s v="Eric Felipe"/>
    <m/>
    <x v="4"/>
    <n v="2.0000000000000001E-4"/>
    <n v="254"/>
    <m/>
    <x v="1"/>
    <m/>
  </r>
  <r>
    <s v="César Franco"/>
    <m/>
    <x v="5"/>
    <n v="2.0000000000000001E-4"/>
    <n v="250"/>
    <m/>
    <x v="1"/>
    <m/>
  </r>
  <r>
    <s v="Vania dos Queijos"/>
    <m/>
    <x v="6"/>
    <n v="2.0000000000000001E-4"/>
    <n v="248"/>
    <m/>
    <x v="1"/>
    <m/>
  </r>
  <r>
    <s v="Rosana Cardoso"/>
    <m/>
    <x v="5"/>
    <n v="2.0000000000000001E-4"/>
    <n v="244"/>
    <m/>
    <x v="1"/>
    <m/>
  </r>
  <r>
    <s v="Adriano do Povo"/>
    <m/>
    <x v="11"/>
    <n v="2.0000000000000001E-4"/>
    <n v="244"/>
    <m/>
    <x v="1"/>
    <m/>
  </r>
  <r>
    <s v="Coronel Solonildo"/>
    <m/>
    <x v="16"/>
    <n v="2.0000000000000001E-4"/>
    <n v="243"/>
    <m/>
    <x v="1"/>
    <m/>
  </r>
  <r>
    <s v="Itamar Bezerra"/>
    <m/>
    <x v="13"/>
    <n v="2.0000000000000001E-4"/>
    <n v="242"/>
    <m/>
    <x v="1"/>
    <m/>
  </r>
  <r>
    <s v="Ramsés Serra"/>
    <m/>
    <x v="2"/>
    <n v="2.0000000000000001E-4"/>
    <n v="241"/>
    <m/>
    <x v="1"/>
    <m/>
  </r>
  <r>
    <s v="Denis Oliveira"/>
    <m/>
    <x v="11"/>
    <n v="2.0000000000000001E-4"/>
    <n v="239"/>
    <m/>
    <x v="1"/>
    <m/>
  </r>
  <r>
    <s v="Paulo de Ayrá"/>
    <m/>
    <x v="9"/>
    <n v="2.0000000000000001E-4"/>
    <n v="239"/>
    <m/>
    <x v="1"/>
    <m/>
  </r>
  <r>
    <s v="Gomes Neto"/>
    <m/>
    <x v="6"/>
    <n v="2.0000000000000001E-4"/>
    <n v="238"/>
    <m/>
    <x v="1"/>
    <m/>
  </r>
  <r>
    <s v="Claudiano Lima"/>
    <m/>
    <x v="10"/>
    <n v="2.0000000000000001E-4"/>
    <n v="237"/>
    <m/>
    <x v="1"/>
    <m/>
  </r>
  <r>
    <s v="Almir Guilherme"/>
    <m/>
    <x v="18"/>
    <n v="2.0000000000000001E-4"/>
    <n v="235"/>
    <m/>
    <x v="1"/>
    <m/>
  </r>
  <r>
    <s v="Flávio Felix"/>
    <m/>
    <x v="5"/>
    <n v="2.0000000000000001E-4"/>
    <n v="233"/>
    <m/>
    <x v="1"/>
    <m/>
  </r>
  <r>
    <s v="Professor Diogo Negritude"/>
    <m/>
    <x v="16"/>
    <n v="2.0000000000000001E-4"/>
    <n v="233"/>
    <m/>
    <x v="1"/>
    <m/>
  </r>
  <r>
    <s v="Junior Maraponga"/>
    <m/>
    <x v="5"/>
    <n v="2.0000000000000001E-4"/>
    <n v="232"/>
    <m/>
    <x v="1"/>
    <m/>
  </r>
  <r>
    <s v="Luizinho"/>
    <m/>
    <x v="18"/>
    <n v="2.0000000000000001E-4"/>
    <n v="231"/>
    <m/>
    <x v="1"/>
    <m/>
  </r>
  <r>
    <s v="Carla Albuquerque"/>
    <m/>
    <x v="20"/>
    <n v="2.0000000000000001E-4"/>
    <n v="229"/>
    <m/>
    <x v="1"/>
    <m/>
  </r>
  <r>
    <s v="Ricardo Sousa"/>
    <m/>
    <x v="16"/>
    <n v="2.0000000000000001E-4"/>
    <n v="228"/>
    <m/>
    <x v="1"/>
    <m/>
  </r>
  <r>
    <s v="Neila Batista"/>
    <m/>
    <x v="20"/>
    <n v="2.0000000000000001E-4"/>
    <n v="227"/>
    <m/>
    <x v="1"/>
    <m/>
  </r>
  <r>
    <s v="Enny Protetora"/>
    <m/>
    <x v="1"/>
    <n v="2.0000000000000001E-4"/>
    <n v="226"/>
    <m/>
    <x v="1"/>
    <m/>
  </r>
  <r>
    <s v="Professor Admir Lima"/>
    <m/>
    <x v="7"/>
    <n v="2.0000000000000001E-4"/>
    <n v="223"/>
    <m/>
    <x v="1"/>
    <m/>
  </r>
  <r>
    <s v="Chinesa Cabeleireira"/>
    <m/>
    <x v="7"/>
    <n v="2.0000000000000001E-4"/>
    <n v="222"/>
    <m/>
    <x v="1"/>
    <m/>
  </r>
  <r>
    <s v="Cláudia Santos"/>
    <m/>
    <x v="2"/>
    <n v="2.0000000000000001E-4"/>
    <n v="222"/>
    <m/>
    <x v="1"/>
    <m/>
  </r>
  <r>
    <s v="Pastor Claudio Freitas"/>
    <m/>
    <x v="13"/>
    <n v="2.0000000000000001E-4"/>
    <n v="222"/>
    <m/>
    <x v="1"/>
    <m/>
  </r>
  <r>
    <s v="Angelica Holanda"/>
    <m/>
    <x v="9"/>
    <n v="2.0000000000000001E-4"/>
    <n v="222"/>
    <m/>
    <x v="1"/>
    <m/>
  </r>
  <r>
    <s v="Aristeu o Coroa"/>
    <m/>
    <x v="9"/>
    <n v="2.0000000000000001E-4"/>
    <n v="221"/>
    <m/>
    <x v="1"/>
    <m/>
  </r>
  <r>
    <s v="Tonynho Furtado Autista"/>
    <m/>
    <x v="4"/>
    <n v="2.0000000000000001E-4"/>
    <n v="221"/>
    <m/>
    <x v="1"/>
    <m/>
  </r>
  <r>
    <s v="Anderson Mesquita"/>
    <m/>
    <x v="5"/>
    <n v="2.0000000000000001E-4"/>
    <n v="219"/>
    <m/>
    <x v="1"/>
    <m/>
  </r>
  <r>
    <s v="Pastora Erlenia"/>
    <m/>
    <x v="6"/>
    <n v="2.0000000000000001E-4"/>
    <n v="218"/>
    <m/>
    <x v="1"/>
    <m/>
  </r>
  <r>
    <s v="J P"/>
    <m/>
    <x v="6"/>
    <n v="2.0000000000000001E-4"/>
    <n v="217"/>
    <m/>
    <x v="1"/>
    <m/>
  </r>
  <r>
    <s v="Carlinhos do Hospital"/>
    <m/>
    <x v="9"/>
    <n v="2.0000000000000001E-4"/>
    <n v="216"/>
    <m/>
    <x v="1"/>
    <m/>
  </r>
  <r>
    <s v="Erica Costa"/>
    <m/>
    <x v="5"/>
    <n v="2.0000000000000001E-4"/>
    <n v="216"/>
    <m/>
    <x v="1"/>
    <m/>
  </r>
  <r>
    <s v="Beth Abreu"/>
    <m/>
    <x v="2"/>
    <n v="2.0000000000000001E-4"/>
    <n v="216"/>
    <m/>
    <x v="1"/>
    <m/>
  </r>
  <r>
    <s v="Roberta Menezes"/>
    <m/>
    <x v="2"/>
    <n v="2.0000000000000001E-4"/>
    <n v="216"/>
    <m/>
    <x v="1"/>
    <m/>
  </r>
  <r>
    <s v="Jucier Oliveira"/>
    <m/>
    <x v="11"/>
    <n v="2.0000000000000001E-4"/>
    <n v="215"/>
    <m/>
    <x v="1"/>
    <m/>
  </r>
  <r>
    <s v="Prof Felipe Santiago"/>
    <m/>
    <x v="2"/>
    <n v="2.0000000000000001E-4"/>
    <n v="215"/>
    <m/>
    <x v="1"/>
    <m/>
  </r>
  <r>
    <s v="Tia Socorro"/>
    <m/>
    <x v="18"/>
    <n v="2.0000000000000001E-4"/>
    <n v="214"/>
    <m/>
    <x v="1"/>
    <m/>
  </r>
  <r>
    <s v="Hila Bernardes"/>
    <m/>
    <x v="0"/>
    <n v="2.0000000000000001E-4"/>
    <n v="212"/>
    <m/>
    <x v="1"/>
    <m/>
  </r>
  <r>
    <s v="Max Swell Decreto do Bem"/>
    <m/>
    <x v="11"/>
    <n v="2.0000000000000001E-4"/>
    <n v="212"/>
    <m/>
    <x v="1"/>
    <m/>
  </r>
  <r>
    <s v="Prof. Marcos Vinicius"/>
    <m/>
    <x v="7"/>
    <n v="2.0000000000000001E-4"/>
    <n v="212"/>
    <m/>
    <x v="1"/>
    <m/>
  </r>
  <r>
    <s v="Malu Honorato"/>
    <m/>
    <x v="3"/>
    <n v="2.0000000000000001E-4"/>
    <n v="212"/>
    <m/>
    <x v="1"/>
    <m/>
  </r>
  <r>
    <s v="Junior Dantas"/>
    <m/>
    <x v="3"/>
    <n v="2.0000000000000001E-4"/>
    <n v="212"/>
    <m/>
    <x v="1"/>
    <m/>
  </r>
  <r>
    <s v="Professor Arnaldo"/>
    <m/>
    <x v="14"/>
    <n v="2.0000000000000001E-4"/>
    <n v="210"/>
    <m/>
    <x v="1"/>
    <m/>
  </r>
  <r>
    <s v="Dra Help"/>
    <m/>
    <x v="11"/>
    <n v="1E-4"/>
    <n v="207"/>
    <m/>
    <x v="1"/>
    <m/>
  </r>
  <r>
    <s v="Sávio Mesquita "/>
    <m/>
    <x v="16"/>
    <n v="1E-4"/>
    <n v="206"/>
    <m/>
    <x v="1"/>
    <m/>
  </r>
  <r>
    <s v="Professora Irmã Clemilce"/>
    <m/>
    <x v="8"/>
    <n v="1E-4"/>
    <n v="205"/>
    <m/>
    <x v="1"/>
    <m/>
  </r>
  <r>
    <s v="Nora Barreto"/>
    <m/>
    <x v="0"/>
    <n v="1E-4"/>
    <n v="203"/>
    <m/>
    <x v="1"/>
    <m/>
  </r>
  <r>
    <s v="Dona Cláudia"/>
    <m/>
    <x v="18"/>
    <n v="1E-4"/>
    <n v="203"/>
    <m/>
    <x v="1"/>
    <m/>
  </r>
  <r>
    <s v="Genésio da Mangueira"/>
    <m/>
    <x v="19"/>
    <n v="1E-4"/>
    <n v="200"/>
    <m/>
    <x v="1"/>
    <m/>
  </r>
  <r>
    <s v="Irmã Claúdia"/>
    <m/>
    <x v="16"/>
    <n v="1E-4"/>
    <n v="198"/>
    <m/>
    <x v="1"/>
    <m/>
  </r>
  <r>
    <s v="Alex Lima"/>
    <m/>
    <x v="9"/>
    <n v="1E-4"/>
    <n v="198"/>
    <m/>
    <x v="1"/>
    <m/>
  </r>
  <r>
    <s v="Selminha"/>
    <m/>
    <x v="9"/>
    <n v="1E-4"/>
    <n v="197"/>
    <m/>
    <x v="1"/>
    <m/>
  </r>
  <r>
    <s v="Jorlando"/>
    <m/>
    <x v="15"/>
    <n v="1E-4"/>
    <n v="196"/>
    <m/>
    <x v="1"/>
    <m/>
  </r>
  <r>
    <s v="Jonas Filho"/>
    <m/>
    <x v="2"/>
    <n v="1E-4"/>
    <n v="196"/>
    <m/>
    <x v="1"/>
    <m/>
  </r>
  <r>
    <s v="Eukássia"/>
    <m/>
    <x v="18"/>
    <n v="1E-4"/>
    <n v="196"/>
    <m/>
    <x v="1"/>
    <m/>
  </r>
  <r>
    <s v="Mario Maia"/>
    <m/>
    <x v="14"/>
    <n v="1E-4"/>
    <n v="195"/>
    <m/>
    <x v="1"/>
    <m/>
  </r>
  <r>
    <s v="Wilson Junior"/>
    <m/>
    <x v="10"/>
    <n v="1E-4"/>
    <n v="195"/>
    <m/>
    <x v="1"/>
    <m/>
  </r>
  <r>
    <s v="Bete Barbosa"/>
    <m/>
    <x v="5"/>
    <n v="1E-4"/>
    <n v="194"/>
    <m/>
    <x v="1"/>
    <m/>
  </r>
  <r>
    <s v="Alcilânia Lourenço"/>
    <m/>
    <x v="2"/>
    <n v="1E-4"/>
    <n v="193"/>
    <m/>
    <x v="1"/>
    <m/>
  </r>
  <r>
    <s v="Regininha Duarte"/>
    <m/>
    <x v="8"/>
    <n v="1E-4"/>
    <n v="192"/>
    <m/>
    <x v="1"/>
    <m/>
  </r>
  <r>
    <s v="Prof Fabiano Autista"/>
    <m/>
    <x v="1"/>
    <n v="1E-4"/>
    <n v="192"/>
    <m/>
    <x v="1"/>
    <m/>
  </r>
  <r>
    <s v="Luide Rocha"/>
    <m/>
    <x v="10"/>
    <n v="1E-4"/>
    <n v="192"/>
    <m/>
    <x v="1"/>
    <m/>
  </r>
  <r>
    <s v="Zulmira Melo"/>
    <m/>
    <x v="14"/>
    <n v="1E-4"/>
    <n v="192"/>
    <m/>
    <x v="1"/>
    <m/>
  </r>
  <r>
    <s v="Mamá Mesquita"/>
    <m/>
    <x v="14"/>
    <n v="1E-4"/>
    <n v="192"/>
    <m/>
    <x v="1"/>
    <m/>
  </r>
  <r>
    <s v="Rogerio Rosio"/>
    <m/>
    <x v="12"/>
    <n v="1E-4"/>
    <n v="191"/>
    <m/>
    <x v="1"/>
    <m/>
  </r>
  <r>
    <s v="Gigi Barbosa"/>
    <m/>
    <x v="17"/>
    <n v="1E-4"/>
    <n v="191"/>
    <m/>
    <x v="1"/>
    <m/>
  </r>
  <r>
    <s v="Auxiliadora Gonçalves"/>
    <m/>
    <x v="14"/>
    <n v="1E-4"/>
    <n v="190"/>
    <m/>
    <x v="1"/>
    <m/>
  </r>
  <r>
    <s v="Pastor Márcio Melo"/>
    <m/>
    <x v="18"/>
    <n v="1E-4"/>
    <n v="189"/>
    <m/>
    <x v="1"/>
    <m/>
  </r>
  <r>
    <s v="Wesley Bruno"/>
    <m/>
    <x v="15"/>
    <n v="1E-4"/>
    <n v="188"/>
    <m/>
    <x v="1"/>
    <m/>
  </r>
  <r>
    <s v="Tia Zilce"/>
    <m/>
    <x v="10"/>
    <n v="1E-4"/>
    <n v="186"/>
    <m/>
    <x v="1"/>
    <m/>
  </r>
  <r>
    <s v="Sâmia Medeiros"/>
    <m/>
    <x v="13"/>
    <n v="1E-4"/>
    <n v="186"/>
    <m/>
    <x v="1"/>
    <m/>
  </r>
  <r>
    <s v="Pedro Neto"/>
    <m/>
    <x v="18"/>
    <n v="1E-4"/>
    <n v="186"/>
    <m/>
    <x v="1"/>
    <m/>
  </r>
  <r>
    <s v="Baiano da Funéraria"/>
    <m/>
    <x v="14"/>
    <n v="1E-4"/>
    <n v="185"/>
    <m/>
    <x v="1"/>
    <m/>
  </r>
  <r>
    <s v="Renato Queiroz"/>
    <m/>
    <x v="0"/>
    <n v="1E-4"/>
    <n v="184"/>
    <m/>
    <x v="1"/>
    <m/>
  </r>
  <r>
    <s v="Cida Bezerra"/>
    <m/>
    <x v="0"/>
    <n v="1E-4"/>
    <n v="183"/>
    <m/>
    <x v="1"/>
    <m/>
  </r>
  <r>
    <s v="Geovana Martan"/>
    <m/>
    <x v="9"/>
    <n v="1E-4"/>
    <n v="183"/>
    <m/>
    <x v="1"/>
    <m/>
  </r>
  <r>
    <s v="Vilter Barbosa"/>
    <m/>
    <x v="20"/>
    <n v="1E-4"/>
    <n v="183"/>
    <m/>
    <x v="1"/>
    <m/>
  </r>
  <r>
    <s v="Narcelio Pato"/>
    <m/>
    <x v="3"/>
    <n v="1E-4"/>
    <n v="182"/>
    <m/>
    <x v="1"/>
    <m/>
  </r>
  <r>
    <s v="Carlos da Saúde"/>
    <m/>
    <x v="18"/>
    <n v="1E-4"/>
    <n v="182"/>
    <m/>
    <x v="1"/>
    <m/>
  </r>
  <r>
    <s v="Misaque Santos"/>
    <m/>
    <x v="20"/>
    <n v="1E-4"/>
    <n v="182"/>
    <m/>
    <x v="1"/>
    <m/>
  </r>
  <r>
    <s v="Audrey Barros"/>
    <m/>
    <x v="5"/>
    <n v="1E-4"/>
    <n v="181"/>
    <m/>
    <x v="1"/>
    <m/>
  </r>
  <r>
    <s v="Aline Costa"/>
    <m/>
    <x v="9"/>
    <n v="1E-4"/>
    <n v="180"/>
    <m/>
    <x v="1"/>
    <m/>
  </r>
  <r>
    <s v="Débora Evelyn"/>
    <m/>
    <x v="16"/>
    <n v="1E-4"/>
    <n v="180"/>
    <m/>
    <x v="1"/>
    <m/>
  </r>
  <r>
    <s v="Vilmar Batista"/>
    <m/>
    <x v="7"/>
    <n v="1E-4"/>
    <n v="177"/>
    <m/>
    <x v="1"/>
    <m/>
  </r>
  <r>
    <s v="Renata Vieira"/>
    <m/>
    <x v="14"/>
    <n v="1E-4"/>
    <n v="176"/>
    <m/>
    <x v="1"/>
    <m/>
  </r>
  <r>
    <s v="Daniel Sousa"/>
    <m/>
    <x v="11"/>
    <n v="1E-4"/>
    <n v="175"/>
    <m/>
    <x v="1"/>
    <m/>
  </r>
  <r>
    <s v="Vânia"/>
    <m/>
    <x v="5"/>
    <n v="1E-4"/>
    <n v="174"/>
    <m/>
    <x v="1"/>
    <m/>
  </r>
  <r>
    <s v="Virgínia Nery"/>
    <m/>
    <x v="2"/>
    <n v="1E-4"/>
    <n v="174"/>
    <m/>
    <x v="1"/>
    <m/>
  </r>
  <r>
    <s v="Queiroz o Carioca"/>
    <m/>
    <x v="1"/>
    <n v="1E-4"/>
    <n v="173"/>
    <m/>
    <x v="1"/>
    <m/>
  </r>
  <r>
    <s v="Rony Silva"/>
    <m/>
    <x v="9"/>
    <n v="1E-4"/>
    <n v="173"/>
    <m/>
    <x v="1"/>
    <m/>
  </r>
  <r>
    <s v="Melka Sampaio"/>
    <m/>
    <x v="8"/>
    <n v="1E-4"/>
    <n v="169"/>
    <m/>
    <x v="1"/>
    <m/>
  </r>
  <r>
    <s v="Carlos Araripe"/>
    <m/>
    <x v="13"/>
    <n v="1E-4"/>
    <n v="167"/>
    <m/>
    <x v="1"/>
    <m/>
  </r>
  <r>
    <s v="Cleber Morais"/>
    <m/>
    <x v="16"/>
    <n v="1E-4"/>
    <n v="165"/>
    <m/>
    <x v="1"/>
    <m/>
  </r>
  <r>
    <s v="Rosa Andrade"/>
    <m/>
    <x v="16"/>
    <n v="1E-4"/>
    <n v="164"/>
    <m/>
    <x v="1"/>
    <m/>
  </r>
  <r>
    <s v="Eucy Oliveira"/>
    <m/>
    <x v="2"/>
    <n v="1E-4"/>
    <n v="163"/>
    <m/>
    <x v="1"/>
    <m/>
  </r>
  <r>
    <s v="Oneida Pinheiro"/>
    <m/>
    <x v="0"/>
    <n v="1E-4"/>
    <n v="161"/>
    <m/>
    <x v="1"/>
    <m/>
  </r>
  <r>
    <s v="Suliane Santos"/>
    <m/>
    <x v="3"/>
    <n v="1E-4"/>
    <n v="161"/>
    <m/>
    <x v="1"/>
    <m/>
  </r>
  <r>
    <s v="Edilson Tomaz"/>
    <m/>
    <x v="14"/>
    <n v="1E-4"/>
    <n v="157"/>
    <m/>
    <x v="1"/>
    <m/>
  </r>
  <r>
    <s v="Adriana Uchoa"/>
    <m/>
    <x v="8"/>
    <n v="1E-4"/>
    <n v="157"/>
    <m/>
    <x v="1"/>
    <m/>
  </r>
  <r>
    <s v="Sergio Angelo"/>
    <m/>
    <x v="3"/>
    <n v="1E-4"/>
    <n v="156"/>
    <m/>
    <x v="1"/>
    <m/>
  </r>
  <r>
    <s v="Auri de Paula"/>
    <m/>
    <x v="18"/>
    <n v="1E-4"/>
    <n v="156"/>
    <m/>
    <x v="1"/>
    <m/>
  </r>
  <r>
    <s v="Danilo Aracati"/>
    <m/>
    <x v="3"/>
    <n v="1E-4"/>
    <n v="155"/>
    <m/>
    <x v="1"/>
    <m/>
  </r>
  <r>
    <s v="Talvani Brito Vereador do Povo"/>
    <m/>
    <x v="7"/>
    <n v="1E-4"/>
    <n v="154"/>
    <m/>
    <x v="1"/>
    <m/>
  </r>
  <r>
    <s v="Missionária Nilda Bandeira"/>
    <m/>
    <x v="10"/>
    <n v="1E-4"/>
    <n v="153"/>
    <m/>
    <x v="1"/>
    <m/>
  </r>
  <r>
    <s v="Edvan Lourenço"/>
    <m/>
    <x v="9"/>
    <n v="1E-4"/>
    <n v="150"/>
    <m/>
    <x v="1"/>
    <m/>
  </r>
  <r>
    <s v="Tia Patricia"/>
    <m/>
    <x v="14"/>
    <n v="1E-4"/>
    <n v="150"/>
    <m/>
    <x v="1"/>
    <m/>
  </r>
  <r>
    <s v="Maria Brizamar do Nascimento"/>
    <m/>
    <x v="20"/>
    <n v="1E-4"/>
    <n v="150"/>
    <m/>
    <x v="1"/>
    <m/>
  </r>
  <r>
    <s v="Jean Nacruth"/>
    <m/>
    <x v="0"/>
    <n v="1E-4"/>
    <n v="149"/>
    <m/>
    <x v="1"/>
    <m/>
  </r>
  <r>
    <s v="Adriana Silva"/>
    <m/>
    <x v="9"/>
    <n v="1E-4"/>
    <n v="148"/>
    <m/>
    <x v="1"/>
    <m/>
  </r>
  <r>
    <s v="Vianinha da Federal"/>
    <m/>
    <x v="20"/>
    <n v="1E-4"/>
    <n v="148"/>
    <m/>
    <x v="1"/>
    <m/>
  </r>
  <r>
    <s v="Lu Matos"/>
    <m/>
    <x v="20"/>
    <n v="1E-4"/>
    <n v="148"/>
    <m/>
    <x v="1"/>
    <m/>
  </r>
  <r>
    <s v="Fabiana Tabosa"/>
    <m/>
    <x v="9"/>
    <n v="1E-4"/>
    <n v="147"/>
    <m/>
    <x v="1"/>
    <m/>
  </r>
  <r>
    <s v="Katiana Weyne"/>
    <m/>
    <x v="15"/>
    <n v="1E-4"/>
    <n v="145"/>
    <m/>
    <x v="1"/>
    <m/>
  </r>
  <r>
    <s v="Marcelo Cabeleleiro"/>
    <m/>
    <x v="14"/>
    <n v="1E-4"/>
    <n v="143"/>
    <m/>
    <x v="1"/>
    <m/>
  </r>
  <r>
    <s v="Erick Paiva"/>
    <m/>
    <x v="20"/>
    <n v="1E-4"/>
    <n v="143"/>
    <m/>
    <x v="1"/>
    <m/>
  </r>
  <r>
    <s v="Pedro Brito"/>
    <m/>
    <x v="20"/>
    <n v="1E-4"/>
    <n v="143"/>
    <m/>
    <x v="1"/>
    <m/>
  </r>
  <r>
    <s v="Cláudio Mapurunga"/>
    <m/>
    <x v="2"/>
    <n v="1E-4"/>
    <n v="141"/>
    <m/>
    <x v="1"/>
    <m/>
  </r>
  <r>
    <s v="Pedro Peres"/>
    <m/>
    <x v="10"/>
    <n v="1E-4"/>
    <n v="136"/>
    <m/>
    <x v="1"/>
    <m/>
  </r>
  <r>
    <s v="Ivoneide"/>
    <m/>
    <x v="0"/>
    <n v="1E-4"/>
    <n v="134"/>
    <m/>
    <x v="1"/>
    <m/>
  </r>
  <r>
    <s v="Charliane Lima"/>
    <m/>
    <x v="5"/>
    <n v="1E-4"/>
    <n v="134"/>
    <m/>
    <x v="1"/>
    <m/>
  </r>
  <r>
    <s v="Cleyton Coelho"/>
    <m/>
    <x v="14"/>
    <n v="1E-4"/>
    <n v="132"/>
    <m/>
    <x v="1"/>
    <m/>
  </r>
  <r>
    <s v="Weruska Aguiar"/>
    <m/>
    <x v="0"/>
    <n v="1E-4"/>
    <n v="132"/>
    <m/>
    <x v="1"/>
    <m/>
  </r>
  <r>
    <s v="Nany França"/>
    <m/>
    <x v="9"/>
    <n v="1E-4"/>
    <n v="131"/>
    <m/>
    <x v="1"/>
    <m/>
  </r>
  <r>
    <s v="Carla Brathon"/>
    <m/>
    <x v="1"/>
    <n v="1E-4"/>
    <n v="131"/>
    <m/>
    <x v="1"/>
    <m/>
  </r>
  <r>
    <s v="Claudenor Vieira"/>
    <m/>
    <x v="10"/>
    <n v="1E-4"/>
    <n v="131"/>
    <m/>
    <x v="1"/>
    <m/>
  </r>
  <r>
    <s v="Lane"/>
    <m/>
    <x v="5"/>
    <n v="1E-4"/>
    <n v="131"/>
    <m/>
    <x v="1"/>
    <m/>
  </r>
  <r>
    <s v="Adrian Lima - Manguaca"/>
    <m/>
    <x v="5"/>
    <n v="1E-4"/>
    <n v="130"/>
    <m/>
    <x v="1"/>
    <m/>
  </r>
  <r>
    <s v="Edilson Soluções"/>
    <m/>
    <x v="20"/>
    <n v="1E-4"/>
    <n v="130"/>
    <m/>
    <x v="1"/>
    <m/>
  </r>
  <r>
    <s v="Bruna Damasceno"/>
    <m/>
    <x v="8"/>
    <n v="1E-4"/>
    <n v="128"/>
    <m/>
    <x v="1"/>
    <m/>
  </r>
  <r>
    <s v="Rosa Maria"/>
    <m/>
    <x v="9"/>
    <n v="1E-4"/>
    <n v="127"/>
    <m/>
    <x v="1"/>
    <m/>
  </r>
  <r>
    <s v="Adriely Fatal"/>
    <m/>
    <x v="18"/>
    <n v="1E-4"/>
    <n v="127"/>
    <m/>
    <x v="1"/>
    <m/>
  </r>
  <r>
    <s v="Cardeal dos Raios-X"/>
    <m/>
    <x v="8"/>
    <n v="1E-4"/>
    <n v="126"/>
    <m/>
    <x v="1"/>
    <m/>
  </r>
  <r>
    <s v="Humberto Holanda"/>
    <m/>
    <x v="9"/>
    <n v="1E-4"/>
    <n v="126"/>
    <m/>
    <x v="1"/>
    <m/>
  </r>
  <r>
    <s v="Creusa Costa"/>
    <m/>
    <x v="3"/>
    <n v="1E-4"/>
    <n v="123"/>
    <m/>
    <x v="1"/>
    <m/>
  </r>
  <r>
    <s v="Hilário Maciel"/>
    <m/>
    <x v="16"/>
    <n v="1E-4"/>
    <n v="121"/>
    <m/>
    <x v="1"/>
    <m/>
  </r>
  <r>
    <s v="Anderson Cavalcante"/>
    <m/>
    <x v="4"/>
    <n v="1E-4"/>
    <n v="121"/>
    <m/>
    <x v="1"/>
    <m/>
  </r>
  <r>
    <s v="Larissa Freitas"/>
    <m/>
    <x v="4"/>
    <n v="1E-4"/>
    <n v="119"/>
    <m/>
    <x v="1"/>
    <m/>
  </r>
  <r>
    <s v="Thiago Marques"/>
    <m/>
    <x v="16"/>
    <n v="1E-4"/>
    <n v="118"/>
    <m/>
    <x v="1"/>
    <m/>
  </r>
  <r>
    <s v="Eduardo Santos"/>
    <m/>
    <x v="2"/>
    <n v="1E-4"/>
    <n v="117"/>
    <m/>
    <x v="1"/>
    <m/>
  </r>
  <r>
    <s v="Natália! Juntos Podemos"/>
    <m/>
    <x v="8"/>
    <n v="1E-4"/>
    <n v="116"/>
    <m/>
    <x v="1"/>
    <m/>
  </r>
  <r>
    <s v="Adão Fernandes"/>
    <m/>
    <x v="1"/>
    <n v="1E-4"/>
    <n v="114"/>
    <m/>
    <x v="1"/>
    <m/>
  </r>
  <r>
    <s v="Dra Mylena Santos"/>
    <m/>
    <x v="13"/>
    <n v="1E-4"/>
    <n v="113"/>
    <m/>
    <x v="1"/>
    <m/>
  </r>
  <r>
    <s v="Baixim do Povo"/>
    <m/>
    <x v="9"/>
    <n v="1E-4"/>
    <n v="112"/>
    <m/>
    <x v="1"/>
    <m/>
  </r>
  <r>
    <s v="Irmão Gleison"/>
    <m/>
    <x v="15"/>
    <n v="1E-4"/>
    <n v="112"/>
    <m/>
    <x v="1"/>
    <m/>
  </r>
  <r>
    <s v="Ricardo Arruda"/>
    <m/>
    <x v="18"/>
    <n v="1E-4"/>
    <n v="112"/>
    <m/>
    <x v="1"/>
    <m/>
  </r>
  <r>
    <s v="Bombeiro Civil Wellington Maia"/>
    <m/>
    <x v="15"/>
    <n v="1E-4"/>
    <n v="111"/>
    <m/>
    <x v="1"/>
    <m/>
  </r>
  <r>
    <s v="Vilacio"/>
    <m/>
    <x v="0"/>
    <n v="1E-4"/>
    <n v="110"/>
    <m/>
    <x v="1"/>
    <m/>
  </r>
  <r>
    <s v="Ronald Souza"/>
    <m/>
    <x v="9"/>
    <n v="1E-4"/>
    <n v="110"/>
    <m/>
    <x v="1"/>
    <m/>
  </r>
  <r>
    <s v="Claudinha"/>
    <m/>
    <x v="18"/>
    <n v="1E-4"/>
    <n v="110"/>
    <m/>
    <x v="1"/>
    <m/>
  </r>
  <r>
    <s v="Julio Mesquita"/>
    <m/>
    <x v="14"/>
    <n v="1E-4"/>
    <n v="109"/>
    <m/>
    <x v="1"/>
    <m/>
  </r>
  <r>
    <s v="Chaguinha"/>
    <m/>
    <x v="13"/>
    <n v="1E-4"/>
    <n v="108"/>
    <m/>
    <x v="1"/>
    <m/>
  </r>
  <r>
    <s v="Lucas Diego"/>
    <m/>
    <x v="6"/>
    <n v="1E-4"/>
    <n v="106"/>
    <m/>
    <x v="1"/>
    <m/>
  </r>
  <r>
    <s v="Silvana Ribeiro"/>
    <m/>
    <x v="3"/>
    <n v="1E-4"/>
    <n v="105"/>
    <m/>
    <x v="1"/>
    <m/>
  </r>
  <r>
    <s v="Elinete Torres"/>
    <m/>
    <x v="16"/>
    <n v="1E-4"/>
    <n v="105"/>
    <m/>
    <x v="1"/>
    <m/>
  </r>
  <r>
    <s v="Douglas Soares"/>
    <m/>
    <x v="15"/>
    <n v="1E-4"/>
    <n v="103"/>
    <m/>
    <x v="1"/>
    <m/>
  </r>
  <r>
    <s v="Sandra Gomes"/>
    <m/>
    <x v="18"/>
    <n v="1E-4"/>
    <n v="102"/>
    <m/>
    <x v="1"/>
    <m/>
  </r>
  <r>
    <s v="Érica Luana"/>
    <m/>
    <x v="5"/>
    <n v="1E-4"/>
    <n v="101"/>
    <m/>
    <x v="1"/>
    <m/>
  </r>
  <r>
    <s v="Tio Parente"/>
    <m/>
    <x v="18"/>
    <n v="1E-4"/>
    <n v="100"/>
    <m/>
    <x v="1"/>
    <m/>
  </r>
  <r>
    <s v="Ana Valéria"/>
    <m/>
    <x v="22"/>
    <n v="1E-4"/>
    <n v="99"/>
    <m/>
    <x v="1"/>
    <m/>
  </r>
  <r>
    <s v="Diogo Saldanha"/>
    <m/>
    <x v="13"/>
    <n v="1E-4"/>
    <n v="99"/>
    <m/>
    <x v="1"/>
    <m/>
  </r>
  <r>
    <s v="Tania Macedo"/>
    <m/>
    <x v="10"/>
    <n v="1E-4"/>
    <n v="98"/>
    <m/>
    <x v="1"/>
    <m/>
  </r>
  <r>
    <s v="Erivaldo Sampaio"/>
    <m/>
    <x v="5"/>
    <n v="1E-4"/>
    <n v="98"/>
    <m/>
    <x v="1"/>
    <m/>
  </r>
  <r>
    <s v="Beatriz Braga"/>
    <m/>
    <x v="18"/>
    <n v="1E-4"/>
    <n v="97"/>
    <m/>
    <x v="1"/>
    <m/>
  </r>
  <r>
    <s v="Anath Ramos"/>
    <m/>
    <x v="0"/>
    <n v="1E-4"/>
    <n v="95"/>
    <m/>
    <x v="1"/>
    <m/>
  </r>
  <r>
    <s v="Socorrinha"/>
    <m/>
    <x v="1"/>
    <n v="1E-4"/>
    <n v="94"/>
    <m/>
    <x v="1"/>
    <m/>
  </r>
  <r>
    <s v="Gloria Muniz"/>
    <m/>
    <x v="14"/>
    <n v="1E-4"/>
    <n v="94"/>
    <m/>
    <x v="1"/>
    <m/>
  </r>
  <r>
    <s v="Socorro Gonçalves"/>
    <m/>
    <x v="3"/>
    <n v="1E-4"/>
    <n v="92"/>
    <m/>
    <x v="1"/>
    <m/>
  </r>
  <r>
    <s v="Marcos Gondim"/>
    <m/>
    <x v="20"/>
    <n v="1E-4"/>
    <n v="91"/>
    <m/>
    <x v="1"/>
    <m/>
  </r>
  <r>
    <s v="Professora Conceição"/>
    <m/>
    <x v="5"/>
    <n v="1E-4"/>
    <n v="89"/>
    <m/>
    <x v="1"/>
    <m/>
  </r>
  <r>
    <s v="Igor Mustafa"/>
    <m/>
    <x v="7"/>
    <n v="1E-4"/>
    <n v="89"/>
    <m/>
    <x v="1"/>
    <m/>
  </r>
  <r>
    <s v="Vilma"/>
    <m/>
    <x v="13"/>
    <n v="1E-4"/>
    <n v="87"/>
    <m/>
    <x v="1"/>
    <m/>
  </r>
  <r>
    <s v="Vivi Freitas"/>
    <m/>
    <x v="0"/>
    <n v="1E-4"/>
    <n v="87"/>
    <m/>
    <x v="1"/>
    <m/>
  </r>
  <r>
    <s v="Eliene Couto"/>
    <m/>
    <x v="5"/>
    <n v="1E-4"/>
    <n v="87"/>
    <m/>
    <x v="1"/>
    <m/>
  </r>
  <r>
    <s v="Farley Brasil"/>
    <m/>
    <x v="3"/>
    <n v="1E-4"/>
    <n v="86"/>
    <m/>
    <x v="1"/>
    <m/>
  </r>
  <r>
    <s v="André Willame"/>
    <m/>
    <x v="2"/>
    <n v="1E-4"/>
    <n v="86"/>
    <m/>
    <x v="1"/>
    <m/>
  </r>
  <r>
    <s v="Professora Michele Rondon"/>
    <m/>
    <x v="6"/>
    <n v="1E-4"/>
    <n v="86"/>
    <m/>
    <x v="1"/>
    <m/>
  </r>
  <r>
    <s v="Vanessa Cristina"/>
    <m/>
    <x v="6"/>
    <n v="1E-4"/>
    <n v="86"/>
    <m/>
    <x v="1"/>
    <m/>
  </r>
  <r>
    <s v="Tia Eva"/>
    <m/>
    <x v="14"/>
    <n v="1E-4"/>
    <n v="85"/>
    <m/>
    <x v="1"/>
    <m/>
  </r>
  <r>
    <s v="José Luis"/>
    <m/>
    <x v="5"/>
    <n v="1E-4"/>
    <n v="84"/>
    <m/>
    <x v="1"/>
    <m/>
  </r>
  <r>
    <s v="Bispo"/>
    <m/>
    <x v="2"/>
    <n v="1E-4"/>
    <n v="84"/>
    <m/>
    <x v="1"/>
    <m/>
  </r>
  <r>
    <s v="Carlos Mayccleiton"/>
    <m/>
    <x v="15"/>
    <n v="1E-4"/>
    <n v="82"/>
    <m/>
    <x v="1"/>
    <m/>
  </r>
  <r>
    <s v="Rebeca Paulino"/>
    <m/>
    <x v="7"/>
    <n v="1E-4"/>
    <n v="82"/>
    <m/>
    <x v="1"/>
    <m/>
  </r>
  <r>
    <s v="Alberto Beserra"/>
    <m/>
    <x v="4"/>
    <n v="1E-4"/>
    <n v="79"/>
    <m/>
    <x v="1"/>
    <m/>
  </r>
  <r>
    <s v="Ivan Carneiro"/>
    <m/>
    <x v="13"/>
    <n v="1E-4"/>
    <n v="79"/>
    <m/>
    <x v="1"/>
    <m/>
  </r>
  <r>
    <s v="Massilia"/>
    <m/>
    <x v="3"/>
    <n v="1E-4"/>
    <n v="78"/>
    <m/>
    <x v="1"/>
    <m/>
  </r>
  <r>
    <s v="Tatiane Bezerra"/>
    <m/>
    <x v="1"/>
    <n v="1E-4"/>
    <n v="78"/>
    <m/>
    <x v="1"/>
    <m/>
  </r>
  <r>
    <s v="Vanessa Ferreira"/>
    <m/>
    <x v="14"/>
    <n v="1E-4"/>
    <n v="78"/>
    <m/>
    <x v="1"/>
    <m/>
  </r>
  <r>
    <s v="Flaviana Abreu"/>
    <m/>
    <x v="16"/>
    <n v="1E-4"/>
    <n v="77"/>
    <m/>
    <x v="1"/>
    <m/>
  </r>
  <r>
    <s v="Godofredo Pepey"/>
    <m/>
    <x v="2"/>
    <n v="1E-4"/>
    <n v="77"/>
    <m/>
    <x v="1"/>
    <m/>
  </r>
  <r>
    <s v="Anne Morais"/>
    <m/>
    <x v="8"/>
    <n v="1E-4"/>
    <n v="77"/>
    <m/>
    <x v="1"/>
    <m/>
  </r>
  <r>
    <s v="Gabriel Santos"/>
    <m/>
    <x v="1"/>
    <n v="1E-4"/>
    <n v="75"/>
    <m/>
    <x v="1"/>
    <m/>
  </r>
  <r>
    <s v="Janaína Araújo"/>
    <m/>
    <x v="1"/>
    <n v="1E-4"/>
    <n v="73"/>
    <m/>
    <x v="1"/>
    <m/>
  </r>
  <r>
    <s v="Valmir Oliveira"/>
    <m/>
    <x v="4"/>
    <n v="1E-4"/>
    <n v="72"/>
    <m/>
    <x v="1"/>
    <m/>
  </r>
  <r>
    <s v="Valdeci Barros"/>
    <m/>
    <x v="7"/>
    <n v="1E-4"/>
    <n v="72"/>
    <m/>
    <x v="1"/>
    <m/>
  </r>
  <r>
    <s v="Francisco Mesquita"/>
    <m/>
    <x v="1"/>
    <n v="1E-4"/>
    <n v="71"/>
    <m/>
    <x v="1"/>
    <m/>
  </r>
  <r>
    <s v="Barbosinha"/>
    <m/>
    <x v="9"/>
    <n v="1E-4"/>
    <n v="70"/>
    <m/>
    <x v="1"/>
    <m/>
  </r>
  <r>
    <s v="Gardenia Façanha"/>
    <m/>
    <x v="20"/>
    <n v="1E-4"/>
    <n v="70"/>
    <m/>
    <x v="1"/>
    <m/>
  </r>
  <r>
    <s v="Fred Barreto"/>
    <m/>
    <x v="15"/>
    <n v="1E-4"/>
    <n v="68"/>
    <m/>
    <x v="1"/>
    <m/>
  </r>
  <r>
    <s v="Wania Farias"/>
    <m/>
    <x v="9"/>
    <n v="1E-4"/>
    <n v="68"/>
    <m/>
    <x v="1"/>
    <m/>
  </r>
  <r>
    <s v="Cibele"/>
    <m/>
    <x v="23"/>
    <n v="1E-4"/>
    <n v="68"/>
    <m/>
    <x v="1"/>
    <m/>
  </r>
  <r>
    <s v="Catatau"/>
    <m/>
    <x v="13"/>
    <n v="1E-4"/>
    <n v="67"/>
    <m/>
    <x v="1"/>
    <m/>
  </r>
  <r>
    <s v="Graça Ximenes Carvalho "/>
    <m/>
    <x v="15"/>
    <n v="1E-4"/>
    <n v="66"/>
    <m/>
    <x v="1"/>
    <m/>
  </r>
  <r>
    <s v="Vanderlei Castro"/>
    <m/>
    <x v="7"/>
    <n v="1E-4"/>
    <n v="65"/>
    <m/>
    <x v="1"/>
    <m/>
  </r>
  <r>
    <s v="Zuleide Brandão"/>
    <m/>
    <x v="8"/>
    <n v="1E-4"/>
    <n v="64"/>
    <m/>
    <x v="1"/>
    <m/>
  </r>
  <r>
    <s v="Katiuce Marinho"/>
    <m/>
    <x v="13"/>
    <n v="1E-4"/>
    <n v="64"/>
    <m/>
    <x v="1"/>
    <m/>
  </r>
  <r>
    <s v="Angela Cantora"/>
    <m/>
    <x v="5"/>
    <n v="1E-4"/>
    <n v="62"/>
    <m/>
    <x v="1"/>
    <m/>
  </r>
  <r>
    <s v="Beto Aquino"/>
    <m/>
    <x v="14"/>
    <n v="1E-4"/>
    <n v="61"/>
    <m/>
    <x v="1"/>
    <m/>
  </r>
  <r>
    <s v="Gonzaga"/>
    <m/>
    <x v="23"/>
    <n v="1E-4"/>
    <n v="60"/>
    <m/>
    <x v="1"/>
    <m/>
  </r>
  <r>
    <s v="Felipe Campos"/>
    <m/>
    <x v="18"/>
    <n v="1E-4"/>
    <n v="60"/>
    <m/>
    <x v="1"/>
    <m/>
  </r>
  <r>
    <s v="Vicente Linhares"/>
    <m/>
    <x v="1"/>
    <n v="1E-4"/>
    <n v="59"/>
    <m/>
    <x v="1"/>
    <m/>
  </r>
  <r>
    <s v="Taylana"/>
    <m/>
    <x v="15"/>
    <n v="1E-4"/>
    <n v="59"/>
    <m/>
    <x v="1"/>
    <m/>
  </r>
  <r>
    <s v="Jesus Gama"/>
    <m/>
    <x v="0"/>
    <n v="1E-4"/>
    <n v="58"/>
    <m/>
    <x v="1"/>
    <m/>
  </r>
  <r>
    <s v="Sandrinho Gago"/>
    <m/>
    <x v="15"/>
    <n v="1E-4"/>
    <n v="58"/>
    <m/>
    <x v="1"/>
    <m/>
  </r>
  <r>
    <s v="Manuella Toscano"/>
    <m/>
    <x v="2"/>
    <n v="1E-4"/>
    <n v="58"/>
    <m/>
    <x v="1"/>
    <m/>
  </r>
  <r>
    <s v="Vânia Gusmão"/>
    <m/>
    <x v="20"/>
    <n v="1E-4"/>
    <n v="57"/>
    <m/>
    <x v="1"/>
    <m/>
  </r>
  <r>
    <s v="Kátia Cilene"/>
    <m/>
    <x v="15"/>
    <n v="1E-4"/>
    <n v="55"/>
    <m/>
    <x v="1"/>
    <m/>
  </r>
  <r>
    <s v="Professora Macelma Braga"/>
    <m/>
    <x v="17"/>
    <n v="1E-4"/>
    <n v="55"/>
    <m/>
    <x v="1"/>
    <m/>
  </r>
  <r>
    <s v="Manu Neuro Diversidade"/>
    <m/>
    <x v="7"/>
    <n v="1E-4"/>
    <n v="55"/>
    <m/>
    <x v="1"/>
    <m/>
  </r>
  <r>
    <s v="Marco Antonio"/>
    <m/>
    <x v="20"/>
    <n v="1E-4"/>
    <n v="55"/>
    <m/>
    <x v="1"/>
    <m/>
  </r>
  <r>
    <s v="Erialdo L. Medeiros"/>
    <m/>
    <x v="7"/>
    <n v="1E-4"/>
    <n v="54"/>
    <m/>
    <x v="1"/>
    <m/>
  </r>
  <r>
    <s v="Edson Embalagens"/>
    <m/>
    <x v="10"/>
    <n v="1E-4"/>
    <n v="54"/>
    <m/>
    <x v="1"/>
    <m/>
  </r>
  <r>
    <s v="Gaby Tropical"/>
    <m/>
    <x v="8"/>
    <n v="1E-4"/>
    <n v="53"/>
    <m/>
    <x v="1"/>
    <m/>
  </r>
  <r>
    <s v="Elizangela Oliveira"/>
    <m/>
    <x v="1"/>
    <n v="1E-4"/>
    <n v="51"/>
    <m/>
    <x v="1"/>
    <m/>
  </r>
  <r>
    <s v="Edson Pinheiro"/>
    <m/>
    <x v="20"/>
    <n v="1E-4"/>
    <n v="51"/>
    <m/>
    <x v="1"/>
    <m/>
  </r>
  <r>
    <s v="Félix"/>
    <m/>
    <x v="23"/>
    <n v="1E-4"/>
    <n v="50"/>
    <m/>
    <x v="1"/>
    <m/>
  </r>
  <r>
    <s v="Marcos Paiva"/>
    <m/>
    <x v="2"/>
    <n v="1E-4"/>
    <n v="49"/>
    <m/>
    <x v="1"/>
    <m/>
  </r>
  <r>
    <s v="Rozalba"/>
    <m/>
    <x v="18"/>
    <n v="1E-4"/>
    <n v="49"/>
    <m/>
    <x v="1"/>
    <m/>
  </r>
  <r>
    <s v="Capitão Ferreira"/>
    <m/>
    <x v="14"/>
    <n v="1E-4"/>
    <n v="48"/>
    <m/>
    <x v="1"/>
    <m/>
  </r>
  <r>
    <s v="Nelson Costa Radialista"/>
    <m/>
    <x v="3"/>
    <n v="1E-4"/>
    <n v="47"/>
    <m/>
    <x v="1"/>
    <m/>
  </r>
  <r>
    <s v="Maria do Povo"/>
    <m/>
    <x v="7"/>
    <n v="1E-4"/>
    <n v="46"/>
    <m/>
    <x v="1"/>
    <m/>
  </r>
  <r>
    <s v="Clecia"/>
    <m/>
    <x v="5"/>
    <n v="1E-4"/>
    <n v="46"/>
    <m/>
    <x v="1"/>
    <m/>
  </r>
  <r>
    <s v="Cleonice Sousa"/>
    <m/>
    <x v="1"/>
    <n v="1E-4"/>
    <n v="46"/>
    <m/>
    <x v="1"/>
    <m/>
  </r>
  <r>
    <s v="Matuto da Praia"/>
    <m/>
    <x v="14"/>
    <n v="1E-4"/>
    <n v="44"/>
    <m/>
    <x v="1"/>
    <m/>
  </r>
  <r>
    <s v="Eliene"/>
    <m/>
    <x v="9"/>
    <n v="1E-4"/>
    <n v="43"/>
    <m/>
    <x v="1"/>
    <m/>
  </r>
  <r>
    <s v="Tia Hilda"/>
    <m/>
    <x v="14"/>
    <n v="1E-4"/>
    <n v="42"/>
    <m/>
    <x v="1"/>
    <m/>
  </r>
  <r>
    <s v="Goretti Barros"/>
    <m/>
    <x v="13"/>
    <n v="1E-4"/>
    <n v="41"/>
    <m/>
    <x v="1"/>
    <m/>
  </r>
  <r>
    <s v="Paulo Rogerio"/>
    <m/>
    <x v="14"/>
    <n v="1E-4"/>
    <n v="40"/>
    <m/>
    <x v="1"/>
    <m/>
  </r>
  <r>
    <s v="Edson Barros"/>
    <m/>
    <x v="5"/>
    <n v="1E-4"/>
    <n v="39"/>
    <m/>
    <x v="1"/>
    <m/>
  </r>
  <r>
    <s v="Edgar Barbosa"/>
    <m/>
    <x v="15"/>
    <n v="1E-4"/>
    <n v="39"/>
    <m/>
    <x v="1"/>
    <m/>
  </r>
  <r>
    <s v="Valdizio Mello"/>
    <m/>
    <x v="20"/>
    <n v="1E-4"/>
    <n v="39"/>
    <m/>
    <x v="1"/>
    <m/>
  </r>
  <r>
    <s v="Zuleide Almeida"/>
    <m/>
    <x v="15"/>
    <n v="1E-4"/>
    <n v="38"/>
    <m/>
    <x v="1"/>
    <m/>
  </r>
  <r>
    <s v="Regina Tavares "/>
    <m/>
    <x v="15"/>
    <n v="1E-4"/>
    <n v="38"/>
    <m/>
    <x v="1"/>
    <m/>
  </r>
  <r>
    <s v="Marcos Viana"/>
    <m/>
    <x v="1"/>
    <n v="1E-4"/>
    <n v="37"/>
    <m/>
    <x v="1"/>
    <m/>
  </r>
  <r>
    <s v="Clarissa Leite"/>
    <m/>
    <x v="5"/>
    <n v="1E-4"/>
    <n v="37"/>
    <m/>
    <x v="1"/>
    <m/>
  </r>
  <r>
    <s v="Leonardo Márcio"/>
    <m/>
    <x v="5"/>
    <n v="1E-4"/>
    <n v="36"/>
    <m/>
    <x v="1"/>
    <m/>
  </r>
  <r>
    <s v="Nubia Lafaiete"/>
    <m/>
    <x v="9"/>
    <n v="1E-4"/>
    <n v="35"/>
    <m/>
    <x v="1"/>
    <m/>
  </r>
  <r>
    <s v="Iracema Vereadora do Século "/>
    <m/>
    <x v="14"/>
    <n v="1E-4"/>
    <n v="35"/>
    <m/>
    <x v="1"/>
    <m/>
  </r>
  <r>
    <s v="Karla Caroline"/>
    <m/>
    <x v="13"/>
    <n v="1E-4"/>
    <n v="33"/>
    <m/>
    <x v="1"/>
    <m/>
  </r>
  <r>
    <s v="Yasmim Katheley"/>
    <m/>
    <x v="13"/>
    <n v="1E-4"/>
    <n v="33"/>
    <m/>
    <x v="1"/>
    <m/>
  </r>
  <r>
    <s v="Assis Brito"/>
    <m/>
    <x v="7"/>
    <n v="1E-4"/>
    <n v="32"/>
    <m/>
    <x v="1"/>
    <m/>
  </r>
  <r>
    <s v="Lucy Menezes"/>
    <m/>
    <x v="20"/>
    <n v="1E-4"/>
    <n v="32"/>
    <m/>
    <x v="1"/>
    <m/>
  </r>
  <r>
    <s v="Michel Chaves"/>
    <m/>
    <x v="20"/>
    <n v="1E-4"/>
    <n v="32"/>
    <m/>
    <x v="1"/>
    <m/>
  </r>
  <r>
    <s v="Véitin"/>
    <m/>
    <x v="14"/>
    <n v="1E-4"/>
    <n v="29"/>
    <m/>
    <x v="1"/>
    <m/>
  </r>
  <r>
    <s v="Fátima Cavalcante"/>
    <m/>
    <x v="18"/>
    <n v="1E-4"/>
    <n v="29"/>
    <m/>
    <x v="1"/>
    <m/>
  </r>
  <r>
    <s v="Geobaniza"/>
    <m/>
    <x v="22"/>
    <n v="1E-4"/>
    <n v="28"/>
    <m/>
    <x v="1"/>
    <m/>
  </r>
  <r>
    <s v="Michelle dos Animais"/>
    <m/>
    <x v="3"/>
    <n v="1E-4"/>
    <n v="27"/>
    <m/>
    <x v="1"/>
    <m/>
  </r>
  <r>
    <s v="Débora Marny"/>
    <m/>
    <x v="15"/>
    <n v="1E-4"/>
    <n v="27"/>
    <m/>
    <x v="1"/>
    <m/>
  </r>
  <r>
    <s v="Samia Kelly"/>
    <m/>
    <x v="15"/>
    <n v="1E-4"/>
    <n v="27"/>
    <m/>
    <x v="1"/>
    <m/>
  </r>
  <r>
    <s v="Jordânia Oliveira "/>
    <m/>
    <x v="15"/>
    <n v="1E-4"/>
    <n v="27"/>
    <m/>
    <x v="1"/>
    <m/>
  </r>
  <r>
    <s v="Elton Gomes"/>
    <m/>
    <x v="18"/>
    <n v="1E-4"/>
    <n v="27"/>
    <m/>
    <x v="1"/>
    <m/>
  </r>
  <r>
    <s v="Personal Italo Jefferson"/>
    <m/>
    <x v="3"/>
    <n v="1E-4"/>
    <n v="25"/>
    <m/>
    <x v="1"/>
    <m/>
  </r>
  <r>
    <s v="Seyssa Carvalho"/>
    <m/>
    <x v="9"/>
    <n v="1E-4"/>
    <n v="23"/>
    <m/>
    <x v="1"/>
    <m/>
  </r>
  <r>
    <s v="Natália Pinheiro"/>
    <m/>
    <x v="13"/>
    <n v="1E-4"/>
    <n v="21"/>
    <m/>
    <x v="1"/>
    <m/>
  </r>
  <r>
    <s v="Dirceu Durães Sanford Barros"/>
    <m/>
    <x v="20"/>
    <n v="1E-4"/>
    <n v="21"/>
    <m/>
    <x v="1"/>
    <m/>
  </r>
  <r>
    <s v="Irapuan Medeiros"/>
    <m/>
    <x v="15"/>
    <n v="1E-4"/>
    <n v="19"/>
    <m/>
    <x v="1"/>
    <m/>
  </r>
  <r>
    <s v="Washington Andrade"/>
    <m/>
    <x v="20"/>
    <n v="1E-4"/>
    <n v="19"/>
    <m/>
    <x v="1"/>
    <m/>
  </r>
  <r>
    <s v="Mônica Pacheco"/>
    <m/>
    <x v="13"/>
    <n v="1E-4"/>
    <n v="18"/>
    <m/>
    <x v="1"/>
    <m/>
  </r>
  <r>
    <s v="Lourão do Ferrão"/>
    <m/>
    <x v="22"/>
    <n v="1E-4"/>
    <n v="16"/>
    <m/>
    <x v="1"/>
    <m/>
  </r>
  <r>
    <s v="Mizael Lima"/>
    <m/>
    <x v="20"/>
    <n v="1E-4"/>
    <n v="16"/>
    <m/>
    <x v="1"/>
    <m/>
  </r>
  <r>
    <s v="Robinho das Topics"/>
    <m/>
    <x v="14"/>
    <n v="1E-4"/>
    <n v="13"/>
    <m/>
    <x v="1"/>
    <m/>
  </r>
  <r>
    <s v="Nierton Guerra"/>
    <m/>
    <x v="5"/>
    <n v="1E-4"/>
    <n v="12"/>
    <m/>
    <x v="1"/>
    <m/>
  </r>
  <r>
    <s v="Dona Braba dos Cortes"/>
    <m/>
    <x v="15"/>
    <n v="1E-4"/>
    <n v="12"/>
    <m/>
    <x v="1"/>
    <m/>
  </r>
  <r>
    <s v="Raynara"/>
    <m/>
    <x v="15"/>
    <n v="1E-4"/>
    <n v="12"/>
    <m/>
    <x v="1"/>
    <m/>
  </r>
  <r>
    <s v="Shirley Araújo"/>
    <m/>
    <x v="20"/>
    <n v="1E-4"/>
    <n v="10"/>
    <m/>
    <x v="1"/>
    <m/>
  </r>
  <r>
    <s v="Erika Holanda"/>
    <m/>
    <x v="3"/>
    <n v="1E-4"/>
    <n v="9"/>
    <m/>
    <x v="1"/>
    <m/>
  </r>
  <r>
    <s v="Pr Alexandre"/>
    <m/>
    <x v="15"/>
    <n v="1E-4"/>
    <n v="7"/>
    <m/>
    <x v="1"/>
    <m/>
  </r>
  <r>
    <s v="Saigon da Messejana"/>
    <m/>
    <x v="4"/>
    <n v="1E-4"/>
    <n v="6"/>
    <m/>
    <x v="1"/>
    <m/>
  </r>
  <r>
    <s v="Jorginho"/>
    <m/>
    <x v="3"/>
    <n v="1E-4"/>
    <n v="4"/>
    <m/>
    <x v="1"/>
    <m/>
  </r>
  <r>
    <s v="Victoria Farias"/>
    <m/>
    <x v="15"/>
    <n v="1E-4"/>
    <n v="4"/>
    <m/>
    <x v="1"/>
    <m/>
  </r>
  <r>
    <s v="Zé Carlos"/>
    <m/>
    <x v="13"/>
    <n v="1E-4"/>
    <n v="2"/>
    <m/>
    <x v="1"/>
    <m/>
  </r>
  <r>
    <s v="Kico Silva"/>
    <m/>
    <x v="7"/>
    <n v="1E-4"/>
    <n v="2"/>
    <m/>
    <x v="1"/>
    <m/>
  </r>
  <r>
    <s v="Jadas Reis"/>
    <m/>
    <x v="15"/>
    <n v="1E-4"/>
    <n v="2"/>
    <m/>
    <x v="1"/>
    <m/>
  </r>
  <r>
    <s v="Janicleide"/>
    <m/>
    <x v="15"/>
    <n v="1E-4"/>
    <n v="2"/>
    <m/>
    <x v="1"/>
    <m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29">
  <r>
    <x v="0"/>
    <x v="0"/>
    <s v=" PT"/>
    <n v="6239"/>
    <x v="0"/>
    <m/>
  </r>
  <r>
    <x v="1"/>
    <x v="0"/>
    <s v=" PDT - PDT / PP / PTB / PROS"/>
    <n v="15912"/>
    <x v="0"/>
    <m/>
  </r>
  <r>
    <x v="1"/>
    <x v="1"/>
    <s v="PDT"/>
    <n v="14005"/>
    <x v="1"/>
    <m/>
  </r>
  <r>
    <x v="1"/>
    <x v="1"/>
    <s v="PDT"/>
    <n v="14262"/>
    <x v="2"/>
    <m/>
  </r>
  <r>
    <x v="2"/>
    <x v="0"/>
    <s v="PSOL"/>
    <n v="9824"/>
    <x v="1"/>
    <m/>
  </r>
  <r>
    <x v="2"/>
    <x v="1"/>
    <s v="PSOL"/>
    <n v="9091"/>
    <x v="2"/>
    <m/>
  </r>
  <r>
    <x v="3"/>
    <x v="2"/>
    <s v="PT"/>
    <n v="9603"/>
    <x v="2"/>
    <m/>
  </r>
  <r>
    <x v="4"/>
    <x v="1"/>
    <s v="AVANTE"/>
    <n v="10322"/>
    <x v="2"/>
    <m/>
  </r>
  <r>
    <x v="5"/>
    <x v="0"/>
    <s v="PL"/>
    <n v="5922"/>
    <x v="1"/>
    <m/>
  </r>
  <r>
    <x v="6"/>
    <x v="0"/>
    <s v="PDT"/>
    <n v="10097"/>
    <x v="1"/>
    <m/>
  </r>
  <r>
    <x v="7"/>
    <x v="0"/>
    <s v=" PDT - PDT / PP / PTB / PROS"/>
    <n v="13401"/>
    <x v="0"/>
    <m/>
  </r>
  <r>
    <x v="7"/>
    <x v="1"/>
    <s v="PDT"/>
    <n v="15480"/>
    <x v="1"/>
    <m/>
  </r>
  <r>
    <x v="8"/>
    <x v="0"/>
    <s v="PT"/>
    <n v="4981"/>
    <x v="1"/>
    <m/>
  </r>
  <r>
    <x v="9"/>
    <x v="2"/>
    <s v="PSD"/>
    <n v="12772"/>
    <x v="2"/>
    <m/>
  </r>
  <r>
    <x v="10"/>
    <x v="0"/>
    <s v=" PTC"/>
    <n v="7337"/>
    <x v="0"/>
    <m/>
  </r>
  <r>
    <x v="10"/>
    <x v="2"/>
    <s v="PSB"/>
    <n v="7528"/>
    <x v="2"/>
    <m/>
  </r>
  <r>
    <x v="11"/>
    <x v="2"/>
    <s v="PL"/>
    <n v="28138"/>
    <x v="2"/>
    <m/>
  </r>
  <r>
    <x v="12"/>
    <x v="0"/>
    <s v=" PSD - PSD / DEM / PC do B / PMB"/>
    <n v="9082"/>
    <x v="0"/>
    <m/>
  </r>
  <r>
    <x v="12"/>
    <x v="2"/>
    <s v="REPUBLICANOS"/>
    <n v="8350"/>
    <x v="2"/>
    <m/>
  </r>
  <r>
    <x v="13"/>
    <x v="0"/>
    <s v="PROS"/>
    <n v="6099"/>
    <x v="1"/>
    <m/>
  </r>
  <r>
    <x v="14"/>
    <x v="1"/>
    <s v="PSD"/>
    <n v="14189"/>
    <x v="2"/>
    <m/>
  </r>
  <r>
    <x v="15"/>
    <x v="2"/>
    <s v="DC"/>
    <n v="9413"/>
    <x v="2"/>
    <m/>
  </r>
  <r>
    <x v="16"/>
    <x v="0"/>
    <s v="REPUBLICANOS"/>
    <n v="8527"/>
    <x v="1"/>
    <m/>
  </r>
  <r>
    <x v="17"/>
    <x v="0"/>
    <s v=" PMDB"/>
    <n v="5282"/>
    <x v="0"/>
    <m/>
  </r>
  <r>
    <x v="18"/>
    <x v="0"/>
    <s v=" SD - PR / SD"/>
    <n v="38278"/>
    <x v="0"/>
    <m/>
  </r>
  <r>
    <x v="19"/>
    <x v="2"/>
    <s v="PRD"/>
    <n v="9552"/>
    <x v="2"/>
    <m/>
  </r>
  <r>
    <x v="20"/>
    <x v="0"/>
    <s v=" PTC"/>
    <n v="7307"/>
    <x v="0"/>
    <m/>
  </r>
  <r>
    <x v="21"/>
    <x v="0"/>
    <s v="PODE"/>
    <n v="3782"/>
    <x v="1"/>
    <m/>
  </r>
  <r>
    <x v="22"/>
    <x v="0"/>
    <s v=" PDT - PDT / PP / PTB / PROS"/>
    <n v="9010"/>
    <x v="0"/>
    <m/>
  </r>
  <r>
    <x v="23"/>
    <x v="0"/>
    <s v=" PDT - PDT / PP / PTB / PROS"/>
    <n v="10394"/>
    <x v="0"/>
    <m/>
  </r>
  <r>
    <x v="24"/>
    <x v="0"/>
    <s v=" PDT - PDT / PP / PTB / PROS"/>
    <n v="8239"/>
    <x v="0"/>
    <m/>
  </r>
  <r>
    <x v="25"/>
    <x v="1"/>
    <s v="PDT"/>
    <n v="11527"/>
    <x v="2"/>
    <m/>
  </r>
  <r>
    <x v="26"/>
    <x v="0"/>
    <s v=" PPS"/>
    <n v="3115"/>
    <x v="0"/>
    <m/>
  </r>
  <r>
    <x v="27"/>
    <x v="0"/>
    <s v="PDT"/>
    <n v="9564"/>
    <x v="1"/>
    <m/>
  </r>
  <r>
    <x v="28"/>
    <x v="0"/>
    <s v=" PRP"/>
    <n v="6500"/>
    <x v="0"/>
    <m/>
  </r>
  <r>
    <x v="28"/>
    <x v="1"/>
    <s v="AVANTE"/>
    <n v="16083"/>
    <x v="2"/>
    <m/>
  </r>
  <r>
    <x v="29"/>
    <x v="0"/>
    <s v="PP"/>
    <n v="11371"/>
    <x v="1"/>
    <m/>
  </r>
  <r>
    <x v="30"/>
    <x v="2"/>
    <s v="PSD"/>
    <n v="13250"/>
    <x v="2"/>
    <m/>
  </r>
  <r>
    <x v="31"/>
    <x v="0"/>
    <s v=" PPL"/>
    <n v="5466"/>
    <x v="0"/>
    <m/>
  </r>
  <r>
    <x v="32"/>
    <x v="1"/>
    <s v="PSD"/>
    <n v="12283"/>
    <x v="2"/>
    <m/>
  </r>
  <r>
    <x v="33"/>
    <x v="0"/>
    <s v=" PRB"/>
    <n v="8586"/>
    <x v="0"/>
    <m/>
  </r>
  <r>
    <x v="34"/>
    <x v="0"/>
    <s v="PSB"/>
    <n v="6819"/>
    <x v="1"/>
    <m/>
  </r>
  <r>
    <x v="35"/>
    <x v="0"/>
    <s v="PL"/>
    <n v="5793"/>
    <x v="1"/>
    <m/>
  </r>
  <r>
    <x v="36"/>
    <x v="0"/>
    <s v="CIDADANIA"/>
    <n v="3788"/>
    <x v="1"/>
    <m/>
  </r>
  <r>
    <x v="37"/>
    <x v="0"/>
    <s v="PSB"/>
    <n v="5780"/>
    <x v="1"/>
    <m/>
  </r>
  <r>
    <x v="38"/>
    <x v="0"/>
    <s v="PROS"/>
    <n v="6944"/>
    <x v="1"/>
    <m/>
  </r>
  <r>
    <x v="39"/>
    <x v="0"/>
    <s v="PMB"/>
    <n v="4915"/>
    <x v="1"/>
    <m/>
  </r>
  <r>
    <x v="40"/>
    <x v="0"/>
    <s v=" PTN"/>
    <n v="6228"/>
    <x v="0"/>
    <m/>
  </r>
  <r>
    <x v="41"/>
    <x v="1"/>
    <s v="PSOL"/>
    <n v="30682"/>
    <x v="2"/>
    <m/>
  </r>
  <r>
    <x v="42"/>
    <x v="0"/>
    <s v="PSOL"/>
    <n v="9888"/>
    <x v="1"/>
    <m/>
  </r>
  <r>
    <x v="43"/>
    <x v="0"/>
    <s v=" PPL"/>
    <n v="5107"/>
    <x v="0"/>
    <m/>
  </r>
  <r>
    <x v="43"/>
    <x v="1"/>
    <s v="PDT"/>
    <n v="11552"/>
    <x v="1"/>
    <m/>
  </r>
  <r>
    <x v="43"/>
    <x v="1"/>
    <s v="PDT"/>
    <n v="16053"/>
    <x v="2"/>
    <m/>
  </r>
  <r>
    <x v="44"/>
    <x v="1"/>
    <s v="MOBILIZA"/>
    <n v="10159"/>
    <x v="2"/>
    <s v="Suplente em mandato"/>
  </r>
  <r>
    <x v="45"/>
    <x v="0"/>
    <s v=" PT"/>
    <n v="6317"/>
    <x v="0"/>
    <m/>
  </r>
  <r>
    <x v="46"/>
    <x v="0"/>
    <s v="PT"/>
    <n v="5816"/>
    <x v="1"/>
    <m/>
  </r>
  <r>
    <x v="47"/>
    <x v="0"/>
    <s v=" PR - PR / SD"/>
    <n v="4338"/>
    <x v="0"/>
    <m/>
  </r>
  <r>
    <x v="48"/>
    <x v="1"/>
    <s v="PL"/>
    <n v="7913"/>
    <x v="2"/>
    <m/>
  </r>
  <r>
    <x v="49"/>
    <x v="0"/>
    <s v=" PDT - PDT / PP / PTB / PROS"/>
    <n v="12204"/>
    <x v="0"/>
    <m/>
  </r>
  <r>
    <x v="50"/>
    <x v="2"/>
    <s v="PP"/>
    <n v="5213"/>
    <x v="2"/>
    <m/>
  </r>
  <r>
    <x v="51"/>
    <x v="2"/>
    <s v="PDT"/>
    <n v="10967"/>
    <x v="2"/>
    <m/>
  </r>
  <r>
    <x v="52"/>
    <x v="0"/>
    <s v="PMB"/>
    <n v="3157"/>
    <x v="1"/>
    <m/>
  </r>
  <r>
    <x v="53"/>
    <x v="0"/>
    <s v=" PDT - PDT / PP / PTB / PROS"/>
    <n v="8322"/>
    <x v="0"/>
    <m/>
  </r>
  <r>
    <x v="54"/>
    <x v="0"/>
    <s v=" PSDC - PSDC / PV / PSC"/>
    <n v="5969"/>
    <x v="0"/>
    <m/>
  </r>
  <r>
    <x v="54"/>
    <x v="1"/>
    <s v="PSDB"/>
    <n v="8319"/>
    <x v="1"/>
    <m/>
  </r>
  <r>
    <x v="54"/>
    <x v="1"/>
    <s v="PSDB"/>
    <n v="11355"/>
    <x v="2"/>
    <m/>
  </r>
  <r>
    <x v="55"/>
    <x v="0"/>
    <s v="PROS"/>
    <n v="7301"/>
    <x v="1"/>
    <m/>
  </r>
  <r>
    <x v="56"/>
    <x v="0"/>
    <s v="PSD"/>
    <n v="6277"/>
    <x v="1"/>
    <m/>
  </r>
  <r>
    <x v="57"/>
    <x v="0"/>
    <s v="PSC"/>
    <n v="4028"/>
    <x v="1"/>
    <m/>
  </r>
  <r>
    <x v="58"/>
    <x v="0"/>
    <s v=" PEN"/>
    <n v="6598"/>
    <x v="0"/>
    <m/>
  </r>
  <r>
    <x v="59"/>
    <x v="0"/>
    <s v=" PR - PR / SD"/>
    <n v="5938"/>
    <x v="0"/>
    <m/>
  </r>
  <r>
    <x v="59"/>
    <x v="1"/>
    <s v="PROS"/>
    <n v="7145"/>
    <x v="1"/>
    <m/>
  </r>
  <r>
    <x v="59"/>
    <x v="1"/>
    <s v="PL"/>
    <n v="10391"/>
    <x v="2"/>
    <m/>
  </r>
  <r>
    <x v="60"/>
    <x v="0"/>
    <s v="PDT"/>
    <n v="16424"/>
    <x v="1"/>
    <m/>
  </r>
  <r>
    <x v="60"/>
    <x v="1"/>
    <s v="PT"/>
    <n v="7767"/>
    <x v="2"/>
    <m/>
  </r>
  <r>
    <x v="61"/>
    <x v="0"/>
    <s v="PSL"/>
    <n v="3012"/>
    <x v="1"/>
    <m/>
  </r>
  <r>
    <x v="62"/>
    <x v="0"/>
    <s v="CIDADANIA"/>
    <n v="3711"/>
    <x v="1"/>
    <m/>
  </r>
  <r>
    <x v="62"/>
    <x v="1"/>
    <s v="PDT"/>
    <n v="11957"/>
    <x v="2"/>
    <m/>
  </r>
  <r>
    <x v="63"/>
    <x v="0"/>
    <s v=" PPL"/>
    <n v="4445"/>
    <x v="0"/>
    <m/>
  </r>
  <r>
    <x v="64"/>
    <x v="0"/>
    <s v="PT"/>
    <n v="8555"/>
    <x v="1"/>
    <m/>
  </r>
  <r>
    <x v="65"/>
    <x v="0"/>
    <s v="PSB"/>
    <n v="9426"/>
    <x v="1"/>
    <m/>
  </r>
  <r>
    <x v="65"/>
    <x v="1"/>
    <s v="PSB"/>
    <n v="8975"/>
    <x v="2"/>
    <m/>
  </r>
  <r>
    <x v="66"/>
    <x v="0"/>
    <s v="PP"/>
    <n v="9857"/>
    <x v="1"/>
    <m/>
  </r>
  <r>
    <x v="67"/>
    <x v="0"/>
    <s v="PDT"/>
    <n v="23936"/>
    <x v="1"/>
    <m/>
  </r>
  <r>
    <x v="68"/>
    <x v="2"/>
    <s v="AGIR"/>
    <n v="6037"/>
    <x v="2"/>
    <m/>
  </r>
  <r>
    <x v="69"/>
    <x v="0"/>
    <s v=" PDT - PDT / PP / PTB / PROS"/>
    <n v="8323"/>
    <x v="0"/>
    <m/>
  </r>
  <r>
    <x v="70"/>
    <x v="2"/>
    <s v="PDT"/>
    <n v="15259"/>
    <x v="2"/>
    <m/>
  </r>
  <r>
    <x v="71"/>
    <x v="0"/>
    <s v=" PSL"/>
    <n v="7869"/>
    <x v="0"/>
    <m/>
  </r>
  <r>
    <x v="72"/>
    <x v="2"/>
    <s v="PL"/>
    <n v="7199"/>
    <x v="2"/>
    <m/>
  </r>
  <r>
    <x v="73"/>
    <x v="0"/>
    <s v=" PSD - PSD / DEM / PC do B / PMB"/>
    <n v="8599"/>
    <x v="0"/>
    <m/>
  </r>
  <r>
    <x v="74"/>
    <x v="0"/>
    <s v=" PR - PR / SD"/>
    <n v="4309"/>
    <x v="0"/>
    <m/>
  </r>
  <r>
    <x v="74"/>
    <x v="1"/>
    <s v="UNIÃO"/>
    <n v="12044"/>
    <x v="2"/>
    <m/>
  </r>
  <r>
    <x v="75"/>
    <x v="2"/>
    <s v="PP"/>
    <n v="4992"/>
    <x v="2"/>
    <m/>
  </r>
  <r>
    <x v="76"/>
    <x v="2"/>
    <s v="PT"/>
    <n v="8034"/>
    <x v="2"/>
    <m/>
  </r>
  <r>
    <x v="77"/>
    <x v="0"/>
    <s v=" PRP"/>
    <n v="4639"/>
    <x v="0"/>
    <m/>
  </r>
  <r>
    <x v="78"/>
    <x v="0"/>
    <s v=" PEN"/>
    <n v="6685"/>
    <x v="0"/>
    <m/>
  </r>
  <r>
    <x v="79"/>
    <x v="0"/>
    <s v=" PPS"/>
    <n v="5275"/>
    <x v="0"/>
    <m/>
  </r>
  <r>
    <x v="79"/>
    <x v="1"/>
    <s v="PRD"/>
    <n v="9563"/>
    <x v="2"/>
    <m/>
  </r>
  <r>
    <x v="80"/>
    <x v="0"/>
    <s v="CIDADANIA"/>
    <n v="5936"/>
    <x v="1"/>
    <m/>
  </r>
  <r>
    <x v="81"/>
    <x v="0"/>
    <s v=" SD - PR / SD"/>
    <n v="7877"/>
    <x v="0"/>
    <m/>
  </r>
  <r>
    <x v="82"/>
    <x v="0"/>
    <s v=" PRTB"/>
    <n v="8004"/>
    <x v="0"/>
    <m/>
  </r>
  <r>
    <x v="82"/>
    <x v="1"/>
    <s v="PDT"/>
    <n v="12935"/>
    <x v="2"/>
    <m/>
  </r>
  <r>
    <x v="83"/>
    <x v="0"/>
    <s v="PDT"/>
    <n v="10591"/>
    <x v="1"/>
    <m/>
  </r>
  <r>
    <x v="84"/>
    <x v="0"/>
    <s v="PSD"/>
    <n v="7330"/>
    <x v="1"/>
    <m/>
  </r>
  <r>
    <x v="85"/>
    <x v="1"/>
    <s v="AVANTE"/>
    <n v="8868"/>
    <x v="2"/>
    <m/>
  </r>
  <r>
    <x v="86"/>
    <x v="0"/>
    <s v=" PSDB"/>
    <n v="5804"/>
    <x v="0"/>
    <m/>
  </r>
  <r>
    <x v="87"/>
    <x v="0"/>
    <s v=" PRTB"/>
    <n v="5466"/>
    <x v="0"/>
    <m/>
  </r>
  <r>
    <x v="88"/>
    <x v="1"/>
    <s v="PDT"/>
    <n v="10999"/>
    <x v="2"/>
    <m/>
  </r>
  <r>
    <x v="89"/>
    <x v="0"/>
    <s v=" PRTB"/>
    <n v="5491"/>
    <x v="0"/>
    <m/>
  </r>
  <r>
    <x v="89"/>
    <x v="1"/>
    <s v="PSC"/>
    <n v="14654"/>
    <x v="1"/>
    <m/>
  </r>
  <r>
    <x v="89"/>
    <x v="1"/>
    <s v="PL"/>
    <n v="36226"/>
    <x v="2"/>
    <m/>
  </r>
  <r>
    <x v="90"/>
    <x v="2"/>
    <s v="PRD"/>
    <n v="7008"/>
    <x v="2"/>
    <m/>
  </r>
  <r>
    <x v="91"/>
    <x v="1"/>
    <s v="CIDADANIA"/>
    <n v="10155"/>
    <x v="2"/>
    <m/>
  </r>
  <r>
    <x v="92"/>
    <x v="0"/>
    <s v=" PC do B - PSD / DEM / PC do B / PMB"/>
    <n v="8149"/>
    <x v="0"/>
    <m/>
  </r>
  <r>
    <x v="93"/>
    <x v="1"/>
    <s v="PT"/>
    <n v="8080"/>
    <x v="2"/>
    <m/>
  </r>
  <r>
    <x v="94"/>
    <x v="0"/>
    <s v="REDE"/>
    <n v="4928"/>
    <x v="1"/>
    <m/>
  </r>
  <r>
    <x v="95"/>
    <x v="0"/>
    <s v="PDT"/>
    <n v="8755"/>
    <x v="1"/>
    <m/>
  </r>
  <r>
    <x v="96"/>
    <x v="0"/>
    <s v=" PRTB"/>
    <n v="5079"/>
    <x v="0"/>
    <m/>
  </r>
  <r>
    <x v="97"/>
    <x v="0"/>
    <s v="DEM"/>
    <n v="8625"/>
    <x v="1"/>
    <m/>
  </r>
  <r>
    <x v="98"/>
    <x v="0"/>
    <s v="PROS"/>
    <n v="5242"/>
    <x v="1"/>
    <m/>
  </r>
  <r>
    <x v="99"/>
    <x v="0"/>
    <s v=" PDT - PDT / PP / PTB / PROS"/>
    <n v="11525"/>
    <x v="0"/>
    <m/>
  </r>
  <r>
    <x v="99"/>
    <x v="1"/>
    <s v="PDT"/>
    <n v="9523"/>
    <x v="1"/>
    <m/>
  </r>
  <r>
    <x v="100"/>
    <x v="0"/>
    <s v="REPUBLICANOS"/>
    <n v="31840"/>
    <x v="1"/>
    <m/>
  </r>
  <r>
    <x v="100"/>
    <x v="1"/>
    <s v="REPUBLICANOS"/>
    <n v="20288"/>
    <x v="2"/>
    <m/>
  </r>
  <r>
    <x v="101"/>
    <x v="0"/>
    <s v=" PDT - PDT / PP / PTB / PROS"/>
    <n v="15551"/>
    <x v="0"/>
    <m/>
  </r>
  <r>
    <x v="102"/>
    <x v="0"/>
    <s v=" PR - PR / SD"/>
    <n v="7528"/>
    <x v="0"/>
    <m/>
  </r>
  <r>
    <x v="102"/>
    <x v="2"/>
    <s v="UNIÃO"/>
    <n v="6851"/>
    <x v="2"/>
    <m/>
  </r>
  <r>
    <x v="103"/>
    <x v="1"/>
    <s v="PODE"/>
    <n v="11014"/>
    <x v="2"/>
    <m/>
  </r>
  <r>
    <x v="104"/>
    <x v="0"/>
    <s v=" PDT - PDT / PP / PTB / PROS"/>
    <n v="8134"/>
    <x v="0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9DFEC1E-9C59-654A-B28B-F4D7523742A2}" name="PivotTable4" cacheId="752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 rowHeaderCaption="Partido" colHeaderCaption=" ">
  <location ref="A2:D28" firstHeaderRow="1" firstDataRow="2" firstDataCol="1"/>
  <pivotFields count="8">
    <pivotField showAll="0"/>
    <pivotField showAll="0"/>
    <pivotField axis="axisRow" showAll="0" sortType="descending">
      <items count="25">
        <item x="15"/>
        <item x="3"/>
        <item x="10"/>
        <item x="13"/>
        <item x="18"/>
        <item x="9"/>
        <item x="20"/>
        <item x="19"/>
        <item x="4"/>
        <item x="0"/>
        <item x="8"/>
        <item x="16"/>
        <item x="12"/>
        <item x="14"/>
        <item x="5"/>
        <item x="7"/>
        <item x="1"/>
        <item x="23"/>
        <item x="11"/>
        <item x="17"/>
        <item x="22"/>
        <item x="2"/>
        <item x="6"/>
        <item x="21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numFmtId="164" showAll="0"/>
    <pivotField dataField="1" numFmtId="3" showAll="0"/>
    <pivotField showAll="0"/>
    <pivotField axis="axisCol" showAll="0">
      <items count="3">
        <item n="Elegeram" x="0"/>
        <item n="Não Elegeram" x="1"/>
        <item t="default"/>
      </items>
    </pivotField>
    <pivotField showAll="0"/>
  </pivotFields>
  <rowFields count="1">
    <field x="2"/>
  </rowFields>
  <rowItems count="25">
    <i>
      <x v="8"/>
    </i>
    <i>
      <x v="9"/>
    </i>
    <i>
      <x v="14"/>
    </i>
    <i>
      <x v="12"/>
    </i>
    <i>
      <x v="1"/>
    </i>
    <i>
      <x v="18"/>
    </i>
    <i>
      <x v="22"/>
    </i>
    <i>
      <x v="11"/>
    </i>
    <i>
      <x v="10"/>
    </i>
    <i>
      <x v="16"/>
    </i>
    <i>
      <x v="13"/>
    </i>
    <i>
      <x v="21"/>
    </i>
    <i>
      <x/>
    </i>
    <i>
      <x v="3"/>
    </i>
    <i>
      <x v="5"/>
    </i>
    <i>
      <x v="15"/>
    </i>
    <i>
      <x v="4"/>
    </i>
    <i>
      <x v="2"/>
    </i>
    <i>
      <x v="19"/>
    </i>
    <i>
      <x v="6"/>
    </i>
    <i>
      <x v="7"/>
    </i>
    <i>
      <x v="23"/>
    </i>
    <i>
      <x v="20"/>
    </i>
    <i>
      <x v="17"/>
    </i>
    <i t="grand">
      <x/>
    </i>
  </rowItems>
  <colFields count="1">
    <field x="6"/>
  </colFields>
  <colItems count="3">
    <i>
      <x/>
    </i>
    <i>
      <x v="1"/>
    </i>
    <i t="grand">
      <x/>
    </i>
  </colItems>
  <dataFields count="1">
    <dataField name="Sum of Votos" fld="4" baseField="0" baseItem="0" numFmtId="3"/>
  </dataFields>
  <pivotTableStyleInfo name="PivotStyleLight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E1BCAFA-C9F7-7541-A476-145EDCFAD11E}" name="PivotTable6" cacheId="751" applyNumberFormats="0" applyBorderFormats="0" applyFontFormats="0" applyPatternFormats="0" applyAlignmentFormats="0" applyWidthHeightFormats="1" dataCaption="Values" updatedVersion="8" minRefreshableVersion="3" useAutoFormatting="1" colGrandTotals="0" itemPrintTitles="1" createdVersion="8" indent="0" outline="1" outlineData="1" multipleFieldFilters="0" rowHeaderCaption="Partido" colHeaderCaption="Eleitos/Reeleitos">
  <location ref="F2:H21" firstHeaderRow="1" firstDataRow="2" firstDataCol="1"/>
  <pivotFields count="8">
    <pivotField showAll="0"/>
    <pivotField axis="axisCol" dataField="1" showAll="0">
      <items count="3">
        <item n="Reeleitos" x="0"/>
        <item n="Eleitos" x="1"/>
        <item t="default"/>
      </items>
    </pivotField>
    <pivotField axis="axisRow" showAll="0">
      <items count="18">
        <item x="4"/>
        <item x="0"/>
        <item x="5"/>
        <item x="12"/>
        <item x="3"/>
        <item x="11"/>
        <item x="6"/>
        <item x="16"/>
        <item x="8"/>
        <item x="1"/>
        <item x="14"/>
        <item x="2"/>
        <item x="15"/>
        <item x="13"/>
        <item x="9"/>
        <item x="7"/>
        <item x="10"/>
        <item t="default"/>
      </items>
    </pivotField>
    <pivotField numFmtId="164" showAll="0"/>
    <pivotField numFmtId="3" showAll="0"/>
    <pivotField showAll="0"/>
    <pivotField showAll="0"/>
    <pivotField showAll="0"/>
  </pivotFields>
  <rowFields count="1">
    <field x="2"/>
  </rowFields>
  <rowItems count="18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 t="grand">
      <x/>
    </i>
  </rowItems>
  <colFields count="1">
    <field x="1"/>
  </colFields>
  <colItems count="2">
    <i>
      <x/>
    </i>
    <i>
      <x v="1"/>
    </i>
  </colItems>
  <dataFields count="1">
    <dataField name="Count of Reeleito" fld="1" subtotal="count" baseField="0" baseItem="0"/>
  </dataFields>
  <pivotTableStyleInfo name="PivotStyleLight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75BC741-9A92-6847-9C8B-D2D8B2AE0FF2}" name="PivotTable24" cacheId="753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171:E278" firstHeaderRow="1" firstDataRow="2" firstDataCol="1"/>
  <pivotFields count="6">
    <pivotField axis="axisRow" showAll="0" sortType="descending">
      <items count="108">
        <item x="0"/>
        <item x="1"/>
        <item x="2"/>
        <item m="1" x="106"/>
        <item m="1" x="105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showAll="0"/>
    <pivotField dataField="1" showAll="0"/>
    <pivotField axis="axisCol" showAll="0">
      <items count="4">
        <item x="0"/>
        <item x="1"/>
        <item x="2"/>
        <item t="default"/>
      </items>
    </pivotField>
    <pivotField showAll="0"/>
  </pivotFields>
  <rowFields count="1">
    <field x="0"/>
  </rowFields>
  <rowItems count="106">
    <i>
      <x v="91"/>
    </i>
    <i>
      <x v="102"/>
    </i>
    <i>
      <x v="1"/>
    </i>
    <i>
      <x v="20"/>
    </i>
    <i>
      <x v="45"/>
    </i>
    <i>
      <x v="43"/>
    </i>
    <i>
      <x v="9"/>
    </i>
    <i>
      <x v="13"/>
    </i>
    <i>
      <x v="56"/>
    </i>
    <i>
      <x v="62"/>
    </i>
    <i>
      <x v="69"/>
    </i>
    <i>
      <x v="61"/>
    </i>
    <i>
      <x v="30"/>
    </i>
    <i>
      <x v="101"/>
    </i>
    <i>
      <x v="84"/>
    </i>
    <i>
      <x v="2"/>
    </i>
    <i>
      <x v="67"/>
    </i>
    <i>
      <x v="14"/>
    </i>
    <i>
      <x v="76"/>
    </i>
    <i>
      <x v="64"/>
    </i>
    <i>
      <x v="103"/>
    </i>
    <i>
      <x v="72"/>
    </i>
    <i>
      <x v="12"/>
    </i>
    <i>
      <x v="81"/>
    </i>
    <i>
      <x v="104"/>
    </i>
    <i>
      <x v="16"/>
    </i>
    <i>
      <x v="32"/>
    </i>
    <i>
      <x v="11"/>
    </i>
    <i>
      <x v="34"/>
    </i>
    <i>
      <x v="51"/>
    </i>
    <i>
      <x v="27"/>
    </i>
    <i>
      <x v="31"/>
    </i>
    <i>
      <x v="105"/>
    </i>
    <i>
      <x v="90"/>
    </i>
    <i>
      <x v="53"/>
    </i>
    <i>
      <x v="85"/>
    </i>
    <i>
      <x v="25"/>
    </i>
    <i>
      <x v="6"/>
    </i>
    <i>
      <x v="46"/>
    </i>
    <i>
      <x v="93"/>
    </i>
    <i>
      <x v="8"/>
    </i>
    <i>
      <x v="44"/>
    </i>
    <i>
      <x v="68"/>
    </i>
    <i>
      <x v="5"/>
    </i>
    <i>
      <x v="29"/>
    </i>
    <i>
      <x v="21"/>
    </i>
    <i>
      <x v="17"/>
    </i>
    <i>
      <x v="24"/>
    </i>
    <i>
      <x v="87"/>
    </i>
    <i>
      <x v="97"/>
    </i>
    <i>
      <x v="99"/>
    </i>
    <i>
      <x v="75"/>
    </i>
    <i>
      <x v="35"/>
    </i>
    <i>
      <x v="66"/>
    </i>
    <i>
      <x v="18"/>
    </i>
    <i>
      <x v="71"/>
    </i>
    <i>
      <x v="55"/>
    </i>
    <i>
      <x v="26"/>
    </i>
    <i>
      <x v="94"/>
    </i>
    <i>
      <x v="106"/>
    </i>
    <i>
      <x v="95"/>
    </i>
    <i>
      <x v="78"/>
    </i>
    <i>
      <x v="50"/>
    </i>
    <i>
      <x v="83"/>
    </i>
    <i>
      <x v="73"/>
    </i>
    <i>
      <x v="86"/>
    </i>
    <i>
      <x v="22"/>
    </i>
    <i>
      <x v="57"/>
    </i>
    <i>
      <x v="74"/>
    </i>
    <i>
      <x v="92"/>
    </i>
    <i>
      <x v="40"/>
    </i>
    <i>
      <x v="36"/>
    </i>
    <i>
      <x v="80"/>
    </i>
    <i>
      <x v="60"/>
    </i>
    <i>
      <x v="47"/>
    </i>
    <i>
      <x v="58"/>
    </i>
    <i>
      <x/>
    </i>
    <i>
      <x v="42"/>
    </i>
    <i>
      <x v="15"/>
    </i>
    <i>
      <x v="70"/>
    </i>
    <i>
      <x v="82"/>
    </i>
    <i>
      <x v="7"/>
    </i>
    <i>
      <x v="48"/>
    </i>
    <i>
      <x v="88"/>
    </i>
    <i>
      <x v="37"/>
    </i>
    <i>
      <x v="39"/>
    </i>
    <i>
      <x v="89"/>
    </i>
    <i>
      <x v="33"/>
    </i>
    <i>
      <x v="19"/>
    </i>
    <i>
      <x v="100"/>
    </i>
    <i>
      <x v="52"/>
    </i>
    <i>
      <x v="98"/>
    </i>
    <i>
      <x v="77"/>
    </i>
    <i>
      <x v="10"/>
    </i>
    <i>
      <x v="96"/>
    </i>
    <i>
      <x v="41"/>
    </i>
    <i>
      <x v="79"/>
    </i>
    <i>
      <x v="65"/>
    </i>
    <i>
      <x v="49"/>
    </i>
    <i>
      <x v="59"/>
    </i>
    <i>
      <x v="38"/>
    </i>
    <i>
      <x v="23"/>
    </i>
    <i>
      <x v="54"/>
    </i>
    <i>
      <x v="28"/>
    </i>
    <i>
      <x v="63"/>
    </i>
    <i t="grand">
      <x/>
    </i>
  </rowItems>
  <colFields count="1">
    <field x="4"/>
  </colFields>
  <colItems count="4">
    <i>
      <x/>
    </i>
    <i>
      <x v="1"/>
    </i>
    <i>
      <x v="2"/>
    </i>
    <i t="grand">
      <x/>
    </i>
  </colItems>
  <dataFields count="1">
    <dataField name="Sum of Votos" fld="3" baseField="0" baseItem="0" numFmtId="3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0532776-DB5C-4B4A-A67B-526A1A781257}" name="PivotTable25" cacheId="753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303:B330" firstHeaderRow="1" firstDataRow="1" firstDataCol="1" rowPageCount="2" colPageCount="1"/>
  <pivotFields count="6">
    <pivotField axis="axisRow" dataField="1" showAll="0">
      <items count="108">
        <item x="0"/>
        <item m="1" x="106"/>
        <item x="1"/>
        <item m="1" x="105"/>
        <item x="3"/>
        <item x="2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t="default"/>
      </items>
    </pivotField>
    <pivotField axis="axisPage" multipleItemSelectionAllowed="1" showAll="0">
      <items count="4">
        <item h="1" x="2"/>
        <item h="1" x="0"/>
        <item x="1"/>
        <item t="default"/>
      </items>
    </pivotField>
    <pivotField showAll="0"/>
    <pivotField showAll="0"/>
    <pivotField axis="axisPage" multipleItemSelectionAllowed="1" showAll="0">
      <items count="4">
        <item h="1" x="0"/>
        <item h="1" x="1"/>
        <item x="2"/>
        <item t="default"/>
      </items>
    </pivotField>
    <pivotField showAll="0"/>
  </pivotFields>
  <rowFields count="1">
    <field x="0"/>
  </rowFields>
  <rowItems count="27">
    <i>
      <x v="2"/>
    </i>
    <i>
      <x v="5"/>
    </i>
    <i>
      <x v="6"/>
    </i>
    <i>
      <x v="16"/>
    </i>
    <i>
      <x v="27"/>
    </i>
    <i>
      <x v="30"/>
    </i>
    <i>
      <x v="34"/>
    </i>
    <i>
      <x v="43"/>
    </i>
    <i>
      <x v="45"/>
    </i>
    <i>
      <x v="46"/>
    </i>
    <i>
      <x v="50"/>
    </i>
    <i>
      <x v="56"/>
    </i>
    <i>
      <x v="61"/>
    </i>
    <i>
      <x v="62"/>
    </i>
    <i>
      <x v="64"/>
    </i>
    <i>
      <x v="67"/>
    </i>
    <i>
      <x v="76"/>
    </i>
    <i>
      <x v="81"/>
    </i>
    <i>
      <x v="84"/>
    </i>
    <i>
      <x v="87"/>
    </i>
    <i>
      <x v="90"/>
    </i>
    <i>
      <x v="91"/>
    </i>
    <i>
      <x v="93"/>
    </i>
    <i>
      <x v="95"/>
    </i>
    <i>
      <x v="102"/>
    </i>
    <i>
      <x v="105"/>
    </i>
    <i t="grand">
      <x/>
    </i>
  </rowItems>
  <colItems count="1">
    <i/>
  </colItems>
  <pageFields count="2">
    <pageField fld="1" hier="-1"/>
    <pageField fld="4" hier="-1"/>
  </pageFields>
  <dataFields count="1">
    <dataField name="Count of Nome Candidato" fld="0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76" dT="2024-10-27T16:30:55.49" personId="{BA9E002C-1FDD-7546-A2F0-CEA534CB4B69}" id="{BA773A01-4D80-E846-93E7-6E237E77658D}">
    <text xml:space="preserve">Foi reeleito; uol nao considerou
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resultados.tse.jus.br/oficial/app/index.html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s://noticias.uol.com.br/eleicoes/2024/apuracao/1turno/ce/fortaleza/" TargetMode="External"/><Relationship Id="rId2" Type="http://schemas.openxmlformats.org/officeDocument/2006/relationships/pivotTable" Target="../pivotTables/pivotTable4.xml"/><Relationship Id="rId1" Type="http://schemas.openxmlformats.org/officeDocument/2006/relationships/pivotTable" Target="../pivotTables/pivotTable3.xml"/><Relationship Id="rId6" Type="http://schemas.microsoft.com/office/2017/10/relationships/threadedComment" Target="../threadedComments/threadedComment1.xm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CA0AB5-F9DC-8B4F-96DF-1AB901D9C48D}">
  <dimension ref="A1:I47"/>
  <sheetViews>
    <sheetView zoomScale="125" zoomScaleNormal="125" workbookViewId="0">
      <selection activeCell="A46" sqref="A46"/>
    </sheetView>
  </sheetViews>
  <sheetFormatPr baseColWidth="10" defaultRowHeight="16" x14ac:dyDescent="0.2"/>
  <cols>
    <col min="1" max="1" width="33.1640625" bestFit="1" customWidth="1"/>
    <col min="3" max="3" width="7.83203125" customWidth="1"/>
    <col min="4" max="4" width="25.33203125" customWidth="1"/>
    <col min="5" max="5" width="10.83203125" bestFit="1" customWidth="1"/>
    <col min="6" max="6" width="7.83203125" customWidth="1"/>
  </cols>
  <sheetData>
    <row r="1" spans="1:9" ht="17" thickBot="1" x14ac:dyDescent="0.25">
      <c r="A1" s="143" t="str">
        <f>CONCATENATE("Distribuição dos Eleitores - ",Fontes!B4," ",Fontes!B3," ",Fontes!B1," - Eleições"," ", Fontes!B2)</f>
        <v>Distribuição dos Eleitores - 43 Vereadores Fortaleza - Eleições 2024</v>
      </c>
      <c r="B1" s="144"/>
      <c r="C1" s="144"/>
      <c r="D1" s="144"/>
      <c r="E1" s="144"/>
      <c r="F1" s="145"/>
    </row>
    <row r="2" spans="1:9" x14ac:dyDescent="0.2">
      <c r="A2" s="29" t="str">
        <f>Fontes!A56</f>
        <v>Elegeram os 21 mais votados</v>
      </c>
      <c r="B2" s="46">
        <f>Fontes!B56</f>
        <v>322283</v>
      </c>
      <c r="C2" s="40">
        <f>Fontes!C56</f>
        <v>0.18211361256633257</v>
      </c>
      <c r="D2" s="36"/>
      <c r="E2" s="30"/>
      <c r="F2" s="31"/>
    </row>
    <row r="3" spans="1:9" x14ac:dyDescent="0.2">
      <c r="A3" s="32" t="str">
        <f>Fontes!A57</f>
        <v>Elegeram os 22 menos votados</v>
      </c>
      <c r="B3" s="28">
        <f>Fontes!B57</f>
        <v>191064</v>
      </c>
      <c r="C3" s="41">
        <f>Fontes!C57</f>
        <v>0.10796522085053747</v>
      </c>
      <c r="D3" s="37" t="str">
        <f>Fontes!A58</f>
        <v>Elegeram nominalmente</v>
      </c>
      <c r="E3" s="55">
        <f>B2+B3</f>
        <v>513347</v>
      </c>
      <c r="F3" s="43">
        <f>C2+C3</f>
        <v>0.29007883341687002</v>
      </c>
      <c r="G3" s="15">
        <f>E3-E15</f>
        <v>133828</v>
      </c>
      <c r="H3" s="13">
        <f>F3/F15-1</f>
        <v>0.39214206868822266</v>
      </c>
      <c r="I3" s="13">
        <f>E3/E15-1</f>
        <v>0.35262529675721099</v>
      </c>
    </row>
    <row r="4" spans="1:9" x14ac:dyDescent="0.2">
      <c r="A4" s="32" t="str">
        <f>Fontes!A60</f>
        <v>Votaram nominalmente e não elegeram</v>
      </c>
      <c r="B4" s="28">
        <f>Fontes!B60</f>
        <v>813088</v>
      </c>
      <c r="C4" s="41">
        <f>Fontes!C60</f>
        <v>0.45945455706423927</v>
      </c>
      <c r="D4" s="38"/>
      <c r="E4" s="28"/>
      <c r="F4" s="70"/>
    </row>
    <row r="5" spans="1:9" x14ac:dyDescent="0.2">
      <c r="A5" s="32" t="str">
        <f>Fontes!A41</f>
        <v>Votos Legenda</v>
      </c>
      <c r="B5" s="28">
        <f>Fontes!B41</f>
        <v>56873</v>
      </c>
      <c r="C5" s="41">
        <f>Fontes!C41</f>
        <v>3.2137430418250519E-2</v>
      </c>
      <c r="D5" s="38"/>
      <c r="E5" s="28"/>
      <c r="F5" s="70"/>
    </row>
    <row r="6" spans="1:9" x14ac:dyDescent="0.2">
      <c r="A6" s="32" t="s">
        <v>59</v>
      </c>
      <c r="B6" s="28">
        <f>Fontes!B45+Fontes!B46</f>
        <v>111754</v>
      </c>
      <c r="C6" s="41">
        <f>Fontes!C45+Fontes!C46</f>
        <v>6.3149234240521324E-2</v>
      </c>
      <c r="D6" s="38"/>
      <c r="E6" s="28"/>
      <c r="F6" s="70"/>
    </row>
    <row r="7" spans="1:9" x14ac:dyDescent="0.2">
      <c r="A7" s="32" t="str">
        <f>Fontes!A48</f>
        <v>Abstenções</v>
      </c>
      <c r="B7" s="28">
        <f>Fontes!B48</f>
        <v>274619</v>
      </c>
      <c r="C7" s="41">
        <f>Fontes!C48</f>
        <v>0.15517994486011885</v>
      </c>
      <c r="D7" s="37" t="s">
        <v>81</v>
      </c>
      <c r="E7" s="55">
        <f>SUM(B4:B7)</f>
        <v>1256334</v>
      </c>
      <c r="F7" s="43">
        <f>SUM(C4:C7)</f>
        <v>0.70992116658312998</v>
      </c>
    </row>
    <row r="8" spans="1:9" ht="17" thickBot="1" x14ac:dyDescent="0.25">
      <c r="A8" s="72" t="s">
        <v>49</v>
      </c>
      <c r="B8" s="73">
        <f>SUM(B2:B7)</f>
        <v>1769681</v>
      </c>
      <c r="C8" s="74">
        <f>SUM(C2:C7)</f>
        <v>1</v>
      </c>
      <c r="D8" s="39"/>
      <c r="E8" s="35">
        <f>SUM(E3:E7)</f>
        <v>1769681</v>
      </c>
      <c r="F8" s="71">
        <f>SUM(F3:F7)</f>
        <v>1</v>
      </c>
      <c r="I8" s="13">
        <f>B8/B20-1</f>
        <v>-2.8385588525635996E-2</v>
      </c>
    </row>
    <row r="9" spans="1:9" x14ac:dyDescent="0.2">
      <c r="A9" s="29" t="str">
        <f>Fontes!A5</f>
        <v>Reeleitos</v>
      </c>
      <c r="B9" s="81">
        <f>Fontes!B5</f>
        <v>26</v>
      </c>
      <c r="C9" s="75">
        <f>Fontes!B5/Fontes!B4</f>
        <v>0.60465116279069764</v>
      </c>
    </row>
    <row r="10" spans="1:9" x14ac:dyDescent="0.2">
      <c r="A10" s="32" t="str">
        <f>Fontes!A6</f>
        <v>Candidatos</v>
      </c>
      <c r="B10" s="82">
        <f>Fontes!B6</f>
        <v>738</v>
      </c>
      <c r="C10" s="33"/>
    </row>
    <row r="11" spans="1:9" ht="17" thickBot="1" x14ac:dyDescent="0.25">
      <c r="A11" s="34" t="s">
        <v>50</v>
      </c>
      <c r="B11" s="59">
        <f>Fontes!B51</f>
        <v>32007.767441860466</v>
      </c>
      <c r="C11" s="61"/>
      <c r="I11" s="13">
        <f>B11/B23-1</f>
        <v>8.5638111164135333E-2</v>
      </c>
    </row>
    <row r="12" spans="1:9" ht="17" thickBot="1" x14ac:dyDescent="0.25">
      <c r="A12" s="76"/>
      <c r="B12" s="77"/>
      <c r="C12" s="48"/>
      <c r="D12" s="48"/>
      <c r="E12" s="48"/>
      <c r="F12" s="48"/>
    </row>
    <row r="13" spans="1:9" ht="17" thickBot="1" x14ac:dyDescent="0.25">
      <c r="A13" s="143" t="s">
        <v>78</v>
      </c>
      <c r="B13" s="144"/>
      <c r="C13" s="144"/>
      <c r="D13" s="144"/>
      <c r="E13" s="144"/>
      <c r="F13" s="145"/>
    </row>
    <row r="14" spans="1:9" x14ac:dyDescent="0.2">
      <c r="A14" s="29" t="str">
        <f>A2</f>
        <v>Elegeram os 21 mais votados</v>
      </c>
      <c r="B14" s="92">
        <v>260813</v>
      </c>
      <c r="C14" s="104">
        <f>B14/$B$20</f>
        <v>0.14319511228287091</v>
      </c>
      <c r="D14" s="36"/>
      <c r="E14" s="30"/>
      <c r="F14" s="31"/>
    </row>
    <row r="15" spans="1:9" x14ac:dyDescent="0.2">
      <c r="A15" s="32" t="str">
        <f t="shared" ref="A15:A20" si="0">A3</f>
        <v>Elegeram os 22 menos votados</v>
      </c>
      <c r="B15" s="93">
        <v>118706</v>
      </c>
      <c r="C15" s="41">
        <f t="shared" ref="C15:C20" si="1">B15/$B$20</f>
        <v>6.5173587967817845E-2</v>
      </c>
      <c r="D15" s="37" t="str">
        <f>D3</f>
        <v>Elegeram nominalmente</v>
      </c>
      <c r="E15" s="94">
        <f>B15+B14</f>
        <v>379519</v>
      </c>
      <c r="F15" s="95">
        <f>E15/$B$20</f>
        <v>0.20836870025068877</v>
      </c>
    </row>
    <row r="16" spans="1:9" x14ac:dyDescent="0.2">
      <c r="A16" s="32" t="str">
        <f t="shared" si="0"/>
        <v>Votaram nominalmente e não elegeram</v>
      </c>
      <c r="B16" s="93">
        <v>812439</v>
      </c>
      <c r="C16" s="41">
        <f t="shared" si="1"/>
        <v>0.44605634622500934</v>
      </c>
      <c r="D16" s="38"/>
      <c r="E16" s="19"/>
      <c r="F16" s="33"/>
    </row>
    <row r="17" spans="1:9" x14ac:dyDescent="0.2">
      <c r="A17" s="32" t="str">
        <f t="shared" si="0"/>
        <v>Votos Legenda</v>
      </c>
      <c r="B17" s="93">
        <v>75807</v>
      </c>
      <c r="C17" s="41">
        <f t="shared" si="1"/>
        <v>4.1620593593216577E-2</v>
      </c>
      <c r="D17" s="38"/>
      <c r="E17" s="19"/>
      <c r="F17" s="33"/>
    </row>
    <row r="18" spans="1:9" x14ac:dyDescent="0.2">
      <c r="A18" s="32" t="str">
        <f t="shared" si="0"/>
        <v>Brancos e Nulos</v>
      </c>
      <c r="B18" s="93">
        <v>155843</v>
      </c>
      <c r="C18" s="41">
        <f t="shared" si="1"/>
        <v>8.5563050474859195E-2</v>
      </c>
      <c r="D18" s="38"/>
      <c r="E18" s="19"/>
      <c r="F18" s="33"/>
    </row>
    <row r="19" spans="1:9" x14ac:dyDescent="0.2">
      <c r="A19" s="32" t="str">
        <f t="shared" si="0"/>
        <v>Abstenções</v>
      </c>
      <c r="B19" s="93">
        <v>397774</v>
      </c>
      <c r="C19" s="41">
        <f t="shared" si="1"/>
        <v>0.21839130945622609</v>
      </c>
      <c r="D19" s="37" t="str">
        <f>D7</f>
        <v>Não elegeram nominalmente</v>
      </c>
      <c r="E19" s="96">
        <f>SUM(B16:B19)</f>
        <v>1441863</v>
      </c>
      <c r="F19" s="97">
        <f>E19/$B$20</f>
        <v>0.79163129974931123</v>
      </c>
    </row>
    <row r="20" spans="1:9" ht="17" thickBot="1" x14ac:dyDescent="0.25">
      <c r="A20" s="98" t="str">
        <f t="shared" si="0"/>
        <v>Total Eleitores</v>
      </c>
      <c r="B20" s="99">
        <f>SUM(B14:B19)</f>
        <v>1821382</v>
      </c>
      <c r="C20" s="100">
        <f t="shared" si="1"/>
        <v>1</v>
      </c>
      <c r="D20" s="39"/>
      <c r="E20" s="101"/>
      <c r="F20" s="100">
        <f>SUM(F15:F19)</f>
        <v>1</v>
      </c>
      <c r="I20" s="85">
        <f>B20/B32-1</f>
        <v>7.6049075506732899E-2</v>
      </c>
    </row>
    <row r="21" spans="1:9" ht="17" thickBot="1" x14ac:dyDescent="0.25"/>
    <row r="22" spans="1:9" x14ac:dyDescent="0.2">
      <c r="A22" s="29" t="s">
        <v>62</v>
      </c>
      <c r="B22" s="102">
        <v>1319</v>
      </c>
    </row>
    <row r="23" spans="1:9" ht="17" thickBot="1" x14ac:dyDescent="0.25">
      <c r="A23" s="34" t="s">
        <v>50</v>
      </c>
      <c r="B23" s="103">
        <v>29482.906976744187</v>
      </c>
      <c r="I23" s="85">
        <f>B23/B35-1</f>
        <v>9.6853785110593282E-3</v>
      </c>
    </row>
    <row r="24" spans="1:9" ht="17" thickBot="1" x14ac:dyDescent="0.25">
      <c r="A24" s="48"/>
      <c r="B24" s="48"/>
      <c r="C24" s="48"/>
      <c r="D24" s="48"/>
      <c r="E24" s="48"/>
      <c r="F24" s="48"/>
    </row>
    <row r="25" spans="1:9" ht="17" thickBot="1" x14ac:dyDescent="0.25">
      <c r="A25" s="143" t="s">
        <v>79</v>
      </c>
      <c r="B25" s="144"/>
      <c r="C25" s="144"/>
      <c r="D25" s="144"/>
      <c r="E25" s="144"/>
      <c r="F25" s="145"/>
    </row>
    <row r="26" spans="1:9" x14ac:dyDescent="0.2">
      <c r="A26" s="29" t="str">
        <f>A14</f>
        <v>Elegeram os 21 mais votados</v>
      </c>
      <c r="B26" s="105">
        <v>232324</v>
      </c>
      <c r="C26" s="84">
        <f t="shared" ref="C26:C32" si="2">B26/$B$32</f>
        <v>0.13725403315615628</v>
      </c>
      <c r="D26" s="19"/>
      <c r="E26" s="19"/>
      <c r="F26" s="19"/>
    </row>
    <row r="27" spans="1:9" x14ac:dyDescent="0.2">
      <c r="A27" s="32" t="str">
        <f t="shared" ref="A27:A32" si="3">A15</f>
        <v>Elegeram os 22 menos votados</v>
      </c>
      <c r="B27" s="105">
        <v>121597</v>
      </c>
      <c r="C27" s="84">
        <f t="shared" si="2"/>
        <v>7.1837944722409799E-2</v>
      </c>
      <c r="D27" s="19" t="str">
        <f>D15</f>
        <v>Elegeram nominalmente</v>
      </c>
      <c r="E27" s="106">
        <f>B27+B26</f>
        <v>353921</v>
      </c>
      <c r="F27" s="84">
        <f>E27/$B$32</f>
        <v>0.20909197787856607</v>
      </c>
    </row>
    <row r="28" spans="1:9" x14ac:dyDescent="0.2">
      <c r="A28" s="32" t="str">
        <f t="shared" si="3"/>
        <v>Votaram nominalmente e não elegeram</v>
      </c>
      <c r="B28" s="105">
        <v>812798</v>
      </c>
      <c r="C28" s="84">
        <f t="shared" si="2"/>
        <v>0.48019061156513104</v>
      </c>
      <c r="D28" s="107"/>
      <c r="E28" s="94"/>
      <c r="F28" s="108"/>
    </row>
    <row r="29" spans="1:9" x14ac:dyDescent="0.2">
      <c r="A29" s="32" t="str">
        <f t="shared" si="3"/>
        <v>Votos Legenda</v>
      </c>
      <c r="B29" s="105">
        <v>88885</v>
      </c>
      <c r="C29" s="84">
        <f t="shared" si="2"/>
        <v>5.2512115567418562E-2</v>
      </c>
      <c r="D29" s="19"/>
      <c r="E29" s="19"/>
      <c r="F29" s="19"/>
    </row>
    <row r="30" spans="1:9" x14ac:dyDescent="0.2">
      <c r="A30" s="32" t="str">
        <f t="shared" si="3"/>
        <v>Brancos e Nulos</v>
      </c>
      <c r="B30" s="105">
        <v>148691</v>
      </c>
      <c r="C30" s="84">
        <f t="shared" si="2"/>
        <v>8.7844731685155344E-2</v>
      </c>
      <c r="D30" s="19"/>
      <c r="E30" s="19"/>
      <c r="F30" s="19"/>
    </row>
    <row r="31" spans="1:9" x14ac:dyDescent="0.2">
      <c r="A31" s="32" t="str">
        <f t="shared" si="3"/>
        <v>Abstenções</v>
      </c>
      <c r="B31" s="105">
        <v>288362</v>
      </c>
      <c r="C31" s="84">
        <f t="shared" si="2"/>
        <v>0.17036056330372898</v>
      </c>
      <c r="D31" s="19" t="str">
        <f>D19</f>
        <v>Não elegeram nominalmente</v>
      </c>
      <c r="E31" s="106">
        <f>SUM(B28:B31)</f>
        <v>1338736</v>
      </c>
      <c r="F31" s="84">
        <f>E31/$B$32</f>
        <v>0.79090802212143396</v>
      </c>
    </row>
    <row r="32" spans="1:9" ht="17" thickBot="1" x14ac:dyDescent="0.25">
      <c r="A32" s="98" t="str">
        <f t="shared" si="3"/>
        <v>Total Eleitores</v>
      </c>
      <c r="B32" s="109">
        <f>SUM(B26:B31)</f>
        <v>1692657</v>
      </c>
      <c r="C32" s="84">
        <f t="shared" si="2"/>
        <v>1</v>
      </c>
      <c r="D32" s="19"/>
      <c r="E32" s="19"/>
      <c r="F32" s="19"/>
    </row>
    <row r="33" spans="1:6" ht="17" thickBot="1" x14ac:dyDescent="0.25"/>
    <row r="34" spans="1:6" x14ac:dyDescent="0.2">
      <c r="A34" s="29" t="s">
        <v>62</v>
      </c>
      <c r="B34" s="102">
        <v>1073</v>
      </c>
    </row>
    <row r="35" spans="1:6" ht="17" thickBot="1" x14ac:dyDescent="0.25">
      <c r="A35" s="34" t="s">
        <v>64</v>
      </c>
      <c r="B35" s="103">
        <v>29200.093023255813</v>
      </c>
    </row>
    <row r="36" spans="1:6" ht="17" thickBot="1" x14ac:dyDescent="0.25">
      <c r="A36" s="48"/>
      <c r="B36" s="48"/>
      <c r="C36" s="48"/>
      <c r="D36" s="48"/>
      <c r="E36" s="48"/>
      <c r="F36" s="48"/>
    </row>
    <row r="37" spans="1:6" s="53" customFormat="1" x14ac:dyDescent="0.2">
      <c r="A37" s="78" t="s">
        <v>80</v>
      </c>
      <c r="B37" s="79">
        <v>2016</v>
      </c>
      <c r="C37" s="79">
        <v>2020</v>
      </c>
      <c r="D37" s="80">
        <v>2024</v>
      </c>
    </row>
    <row r="38" spans="1:6" x14ac:dyDescent="0.2">
      <c r="A38" s="32" t="str">
        <f>A2</f>
        <v>Elegeram os 21 mais votados</v>
      </c>
      <c r="B38" s="27">
        <f t="shared" ref="B38:B43" si="4">C26</f>
        <v>0.13725403315615628</v>
      </c>
      <c r="C38" s="27">
        <f t="shared" ref="C38:C43" si="5">C14</f>
        <v>0.14319511228287091</v>
      </c>
      <c r="D38" s="41">
        <f t="shared" ref="D38:D43" si="6">C2</f>
        <v>0.18211361256633257</v>
      </c>
    </row>
    <row r="39" spans="1:6" x14ac:dyDescent="0.2">
      <c r="A39" s="32" t="str">
        <f t="shared" ref="A39:A43" si="7">A3</f>
        <v>Elegeram os 22 menos votados</v>
      </c>
      <c r="B39" s="27">
        <f t="shared" si="4"/>
        <v>7.1837944722409799E-2</v>
      </c>
      <c r="C39" s="27">
        <f t="shared" si="5"/>
        <v>6.5173587967817845E-2</v>
      </c>
      <c r="D39" s="41">
        <f t="shared" si="6"/>
        <v>0.10796522085053747</v>
      </c>
    </row>
    <row r="40" spans="1:6" x14ac:dyDescent="0.2">
      <c r="A40" s="32" t="str">
        <f t="shared" si="7"/>
        <v>Votaram nominalmente e não elegeram</v>
      </c>
      <c r="B40" s="27">
        <f t="shared" si="4"/>
        <v>0.48019061156513104</v>
      </c>
      <c r="C40" s="27">
        <f t="shared" si="5"/>
        <v>0.44605634622500934</v>
      </c>
      <c r="D40" s="41">
        <f t="shared" si="6"/>
        <v>0.45945455706423927</v>
      </c>
    </row>
    <row r="41" spans="1:6" x14ac:dyDescent="0.2">
      <c r="A41" s="32" t="str">
        <f t="shared" si="7"/>
        <v>Votos Legenda</v>
      </c>
      <c r="B41" s="27">
        <f t="shared" si="4"/>
        <v>5.2512115567418562E-2</v>
      </c>
      <c r="C41" s="27">
        <f t="shared" si="5"/>
        <v>4.1620593593216577E-2</v>
      </c>
      <c r="D41" s="41">
        <f t="shared" si="6"/>
        <v>3.2137430418250519E-2</v>
      </c>
    </row>
    <row r="42" spans="1:6" x14ac:dyDescent="0.2">
      <c r="A42" s="32" t="str">
        <f t="shared" si="7"/>
        <v>Brancos e Nulos</v>
      </c>
      <c r="B42" s="27">
        <f t="shared" si="4"/>
        <v>8.7844731685155344E-2</v>
      </c>
      <c r="C42" s="27">
        <f t="shared" si="5"/>
        <v>8.5563050474859195E-2</v>
      </c>
      <c r="D42" s="41">
        <f t="shared" si="6"/>
        <v>6.3149234240521324E-2</v>
      </c>
    </row>
    <row r="43" spans="1:6" ht="17" thickBot="1" x14ac:dyDescent="0.25">
      <c r="A43" s="32" t="str">
        <f t="shared" si="7"/>
        <v>Abstenções</v>
      </c>
      <c r="B43" s="44">
        <f t="shared" si="4"/>
        <v>0.17036056330372898</v>
      </c>
      <c r="C43" s="44">
        <f t="shared" si="5"/>
        <v>0.21839130945622609</v>
      </c>
      <c r="D43" s="45">
        <f t="shared" si="6"/>
        <v>0.15517994486011885</v>
      </c>
    </row>
    <row r="44" spans="1:6" ht="17" thickBot="1" x14ac:dyDescent="0.25"/>
    <row r="45" spans="1:6" s="53" customFormat="1" x14ac:dyDescent="0.2">
      <c r="A45" s="78"/>
      <c r="B45" s="79">
        <v>2016</v>
      </c>
      <c r="C45" s="79">
        <v>2020</v>
      </c>
      <c r="D45" s="80">
        <v>2024</v>
      </c>
    </row>
    <row r="46" spans="1:6" x14ac:dyDescent="0.2">
      <c r="A46" s="32" t="str">
        <f>CONCATENATE("% dos Eleitores que elegeram nominalmente a totalidade da Câmara Municipal de"," ",Fontes!B1)</f>
        <v>% dos Eleitores que elegeram nominalmente a totalidade da Câmara Municipal de Fortaleza</v>
      </c>
      <c r="B46" s="27">
        <f>B38+B39</f>
        <v>0.20909197787856609</v>
      </c>
      <c r="C46" s="27">
        <f>C38+C39</f>
        <v>0.20836870025068877</v>
      </c>
      <c r="D46" s="41">
        <f>D38+D39</f>
        <v>0.29007883341687002</v>
      </c>
    </row>
    <row r="47" spans="1:6" ht="17" thickBot="1" x14ac:dyDescent="0.25">
      <c r="A47" s="32" t="str">
        <f>CONCATENATE("% dos Eleitores que NÃO elegeram nenhum vereador para Câmara Municipal de"," ",Fontes!B1)</f>
        <v>% dos Eleitores que NÃO elegeram nenhum vereador para Câmara Municipal de Fortaleza</v>
      </c>
      <c r="B47" s="44">
        <f>1-B46</f>
        <v>0.79090802212143396</v>
      </c>
      <c r="C47" s="44">
        <f>1-C46</f>
        <v>0.79163129974931123</v>
      </c>
      <c r="D47" s="45">
        <f>1-D46</f>
        <v>0.70992116658312998</v>
      </c>
    </row>
  </sheetData>
  <mergeCells count="3">
    <mergeCell ref="A25:F25"/>
    <mergeCell ref="A1:F1"/>
    <mergeCell ref="A13:F1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CE408C-3565-E044-8704-2CC8E96B1054}">
  <dimension ref="A1:F60"/>
  <sheetViews>
    <sheetView zoomScale="125" zoomScaleNormal="125" workbookViewId="0">
      <selection activeCell="B1" sqref="B1"/>
    </sheetView>
  </sheetViews>
  <sheetFormatPr baseColWidth="10" defaultRowHeight="16" x14ac:dyDescent="0.2"/>
  <cols>
    <col min="1" max="1" width="35.33203125" bestFit="1" customWidth="1"/>
    <col min="2" max="2" width="19.83203125" bestFit="1" customWidth="1"/>
    <col min="3" max="3" width="13" bestFit="1" customWidth="1"/>
    <col min="4" max="4" width="23.1640625" bestFit="1" customWidth="1"/>
    <col min="5" max="5" width="35.33203125" bestFit="1" customWidth="1"/>
    <col min="7" max="7" width="17" customWidth="1"/>
    <col min="8" max="8" width="44.5" bestFit="1" customWidth="1"/>
  </cols>
  <sheetData>
    <row r="1" spans="1:6" x14ac:dyDescent="0.2">
      <c r="A1" s="29" t="s">
        <v>75</v>
      </c>
      <c r="B1" s="68" t="s">
        <v>100</v>
      </c>
    </row>
    <row r="2" spans="1:6" x14ac:dyDescent="0.2">
      <c r="A2" s="32" t="s">
        <v>74</v>
      </c>
      <c r="B2" s="69">
        <v>2024</v>
      </c>
    </row>
    <row r="3" spans="1:6" x14ac:dyDescent="0.2">
      <c r="A3" s="32" t="s">
        <v>76</v>
      </c>
      <c r="B3" s="67" t="s">
        <v>77</v>
      </c>
    </row>
    <row r="4" spans="1:6" x14ac:dyDescent="0.2">
      <c r="A4" s="32" t="s">
        <v>51</v>
      </c>
      <c r="B4" s="86">
        <v>43</v>
      </c>
    </row>
    <row r="5" spans="1:6" x14ac:dyDescent="0.2">
      <c r="A5" s="32" t="s">
        <v>65</v>
      </c>
      <c r="B5" s="86">
        <v>26</v>
      </c>
      <c r="C5" s="121" t="s">
        <v>92</v>
      </c>
    </row>
    <row r="6" spans="1:6" ht="17" thickBot="1" x14ac:dyDescent="0.25">
      <c r="A6" s="34" t="s">
        <v>62</v>
      </c>
      <c r="B6" s="87">
        <v>738</v>
      </c>
    </row>
    <row r="7" spans="1:6" s="19" customFormat="1" x14ac:dyDescent="0.2">
      <c r="A7" s="83" t="s">
        <v>104</v>
      </c>
      <c r="B7" s="66"/>
    </row>
    <row r="8" spans="1:6" s="20" customFormat="1" x14ac:dyDescent="0.2">
      <c r="A8" s="21">
        <v>1495062</v>
      </c>
      <c r="D8" s="49">
        <f>A8</f>
        <v>1495062</v>
      </c>
      <c r="E8" s="50" t="str">
        <f>A9</f>
        <v>votos</v>
      </c>
    </row>
    <row r="9" spans="1:6" s="20" customFormat="1" x14ac:dyDescent="0.2">
      <c r="A9" s="20" t="s">
        <v>1</v>
      </c>
      <c r="B9" s="52">
        <f>A8</f>
        <v>1495062</v>
      </c>
      <c r="D9" s="49">
        <f>-B19</f>
        <v>-52572</v>
      </c>
      <c r="E9" s="50" t="str">
        <f>A19</f>
        <v>Nulos</v>
      </c>
    </row>
    <row r="10" spans="1:6" s="20" customFormat="1" x14ac:dyDescent="0.2">
      <c r="A10" s="20" t="s">
        <v>101</v>
      </c>
      <c r="B10" s="22"/>
      <c r="C10" s="23"/>
      <c r="D10" s="49">
        <f>-B21</f>
        <v>-59182</v>
      </c>
      <c r="E10" s="50" t="str">
        <f>A21</f>
        <v>Em Branco</v>
      </c>
    </row>
    <row r="11" spans="1:6" s="20" customFormat="1" x14ac:dyDescent="0.2">
      <c r="D11" s="49">
        <f>SUM(D8:D10)</f>
        <v>1383308</v>
      </c>
      <c r="E11" s="50" t="str">
        <f>A10</f>
        <v>Votos a candidatos concorrentes · 92,53%</v>
      </c>
    </row>
    <row r="12" spans="1:6" s="20" customFormat="1" x14ac:dyDescent="0.2">
      <c r="A12" s="21">
        <v>1376334</v>
      </c>
      <c r="D12" s="49">
        <f>D13-D11</f>
        <v>-6974</v>
      </c>
      <c r="E12" s="50" t="s">
        <v>105</v>
      </c>
    </row>
    <row r="13" spans="1:6" s="20" customFormat="1" x14ac:dyDescent="0.2">
      <c r="A13" s="20" t="s">
        <v>2</v>
      </c>
      <c r="B13" s="52">
        <f>A12</f>
        <v>1376334</v>
      </c>
      <c r="C13" s="24"/>
      <c r="D13" s="51">
        <f>B13</f>
        <v>1376334</v>
      </c>
      <c r="E13" s="128" t="str">
        <f>A22</f>
        <v>Votos válidos</v>
      </c>
      <c r="F13" s="130"/>
    </row>
    <row r="14" spans="1:6" s="20" customFormat="1" x14ac:dyDescent="0.2">
      <c r="A14" s="21">
        <v>0</v>
      </c>
    </row>
    <row r="15" spans="1:6" s="20" customFormat="1" x14ac:dyDescent="0.2">
      <c r="A15" s="20" t="s">
        <v>3</v>
      </c>
      <c r="B15" s="52">
        <f>A14</f>
        <v>0</v>
      </c>
    </row>
    <row r="16" spans="1:6" s="20" customFormat="1" x14ac:dyDescent="0.2">
      <c r="A16" s="21">
        <v>6974</v>
      </c>
    </row>
    <row r="17" spans="1:4" s="20" customFormat="1" x14ac:dyDescent="0.2">
      <c r="A17" s="20" t="s">
        <v>4</v>
      </c>
      <c r="B17" s="52">
        <f>A16</f>
        <v>6974</v>
      </c>
    </row>
    <row r="18" spans="1:4" s="20" customFormat="1" x14ac:dyDescent="0.2">
      <c r="A18" s="20" t="s">
        <v>102</v>
      </c>
    </row>
    <row r="19" spans="1:4" s="20" customFormat="1" x14ac:dyDescent="0.2">
      <c r="A19" s="20" t="s">
        <v>5</v>
      </c>
      <c r="B19" s="65">
        <v>52572</v>
      </c>
    </row>
    <row r="20" spans="1:4" s="20" customFormat="1" x14ac:dyDescent="0.2">
      <c r="A20" s="20" t="s">
        <v>103</v>
      </c>
    </row>
    <row r="21" spans="1:4" s="20" customFormat="1" x14ac:dyDescent="0.2">
      <c r="A21" s="20" t="s">
        <v>6</v>
      </c>
      <c r="B21" s="65">
        <v>59182</v>
      </c>
    </row>
    <row r="22" spans="1:4" s="16" customFormat="1" x14ac:dyDescent="0.2">
      <c r="A22" s="17" t="s">
        <v>39</v>
      </c>
      <c r="B22" s="52">
        <f>A23</f>
        <v>1376334</v>
      </c>
      <c r="D22" s="16" t="s">
        <v>72</v>
      </c>
    </row>
    <row r="23" spans="1:4" s="16" customFormat="1" x14ac:dyDescent="0.2">
      <c r="A23" s="17">
        <v>1376334</v>
      </c>
    </row>
    <row r="24" spans="1:4" s="16" customFormat="1" x14ac:dyDescent="0.2">
      <c r="A24" s="17">
        <v>1319461</v>
      </c>
    </row>
    <row r="25" spans="1:4" s="16" customFormat="1" x14ac:dyDescent="0.2">
      <c r="A25" s="16" t="s">
        <v>40</v>
      </c>
      <c r="B25" s="52">
        <f>A24</f>
        <v>1319461</v>
      </c>
    </row>
    <row r="26" spans="1:4" s="16" customFormat="1" x14ac:dyDescent="0.2">
      <c r="A26" s="17">
        <v>56873</v>
      </c>
    </row>
    <row r="27" spans="1:4" s="16" customFormat="1" x14ac:dyDescent="0.2">
      <c r="A27" s="16" t="s">
        <v>41</v>
      </c>
      <c r="B27" s="52">
        <f>A26</f>
        <v>56873</v>
      </c>
    </row>
    <row r="28" spans="1:4" s="16" customFormat="1" x14ac:dyDescent="0.2">
      <c r="A28" s="18">
        <v>0.9587</v>
      </c>
    </row>
    <row r="29" spans="1:4" s="16" customFormat="1" x14ac:dyDescent="0.2">
      <c r="A29" s="18">
        <v>4.1300000000000003E-2</v>
      </c>
    </row>
    <row r="30" spans="1:4" s="16" customFormat="1" x14ac:dyDescent="0.2">
      <c r="A30" s="18">
        <v>0.9587</v>
      </c>
    </row>
    <row r="31" spans="1:4" s="16" customFormat="1" x14ac:dyDescent="0.2">
      <c r="A31" s="18">
        <v>4.1300000000000003E-2</v>
      </c>
    </row>
    <row r="32" spans="1:4" s="16" customFormat="1" x14ac:dyDescent="0.2">
      <c r="A32" s="16" t="s">
        <v>42</v>
      </c>
      <c r="B32" s="52">
        <f>A33</f>
        <v>1495062</v>
      </c>
    </row>
    <row r="33" spans="1:5" s="16" customFormat="1" x14ac:dyDescent="0.2">
      <c r="A33" s="17">
        <v>1495062</v>
      </c>
    </row>
    <row r="34" spans="1:5" s="16" customFormat="1" x14ac:dyDescent="0.2">
      <c r="A34" s="16" t="s">
        <v>43</v>
      </c>
      <c r="B34" s="52">
        <f>A33</f>
        <v>1495062</v>
      </c>
    </row>
    <row r="35" spans="1:5" s="16" customFormat="1" x14ac:dyDescent="0.2">
      <c r="A35" s="17">
        <v>274619</v>
      </c>
    </row>
    <row r="36" spans="1:5" s="16" customFormat="1" x14ac:dyDescent="0.2">
      <c r="A36" s="16" t="s">
        <v>44</v>
      </c>
      <c r="B36" s="52">
        <f>A35</f>
        <v>274619</v>
      </c>
      <c r="D36" s="88">
        <f>B34+B36</f>
        <v>1769681</v>
      </c>
      <c r="E36" s="89" t="s">
        <v>49</v>
      </c>
    </row>
    <row r="37" spans="1:5" s="16" customFormat="1" x14ac:dyDescent="0.2">
      <c r="A37" s="18">
        <v>0.8448</v>
      </c>
      <c r="D37" s="90">
        <f>D36-B49</f>
        <v>0</v>
      </c>
      <c r="E37" s="91" t="s">
        <v>82</v>
      </c>
    </row>
    <row r="38" spans="1:5" s="16" customFormat="1" x14ac:dyDescent="0.2">
      <c r="A38" s="18">
        <v>0.1552</v>
      </c>
    </row>
    <row r="39" spans="1:5" s="48" customFormat="1" ht="17" thickBot="1" x14ac:dyDescent="0.25"/>
    <row r="40" spans="1:5" x14ac:dyDescent="0.2">
      <c r="A40" s="29" t="s">
        <v>35</v>
      </c>
      <c r="B40" s="110">
        <f>SUM('Votos Nominais'!E2:E1000)</f>
        <v>1326435</v>
      </c>
      <c r="C40" s="57">
        <f t="shared" ref="C40:C49" si="0">B40/$B$49</f>
        <v>0.74953339048110934</v>
      </c>
      <c r="D40" s="31" t="s">
        <v>45</v>
      </c>
    </row>
    <row r="41" spans="1:5" x14ac:dyDescent="0.2">
      <c r="A41" s="32" t="s">
        <v>36</v>
      </c>
      <c r="B41" s="54">
        <f>Fontes!B27</f>
        <v>56873</v>
      </c>
      <c r="C41" s="42">
        <f t="shared" si="0"/>
        <v>3.2137430418250519E-2</v>
      </c>
      <c r="D41" s="33"/>
    </row>
    <row r="42" spans="1:5" s="53" customFormat="1" x14ac:dyDescent="0.2">
      <c r="A42" s="58" t="s">
        <v>46</v>
      </c>
      <c r="B42" s="55">
        <f>B40+B41</f>
        <v>1383308</v>
      </c>
      <c r="C42" s="62">
        <f t="shared" si="0"/>
        <v>0.7816708208993598</v>
      </c>
      <c r="D42" s="63"/>
    </row>
    <row r="43" spans="1:5" x14ac:dyDescent="0.2">
      <c r="A43" s="32" t="str">
        <f>Fontes!E12</f>
        <v>Anulados &amp; Anulados Sub Judice</v>
      </c>
      <c r="B43" s="28">
        <f>-Fontes!D12</f>
        <v>6974</v>
      </c>
      <c r="C43" s="42">
        <f t="shared" si="0"/>
        <v>3.9408232331137648E-3</v>
      </c>
      <c r="D43" s="33"/>
    </row>
    <row r="44" spans="1:5" s="53" customFormat="1" x14ac:dyDescent="0.2">
      <c r="A44" s="58" t="s">
        <v>39</v>
      </c>
      <c r="B44" s="55">
        <f>B42-B43</f>
        <v>1376334</v>
      </c>
      <c r="C44" s="62">
        <f t="shared" si="0"/>
        <v>0.77772999766624606</v>
      </c>
      <c r="D44" s="63" t="s">
        <v>47</v>
      </c>
    </row>
    <row r="45" spans="1:5" x14ac:dyDescent="0.2">
      <c r="A45" s="32" t="s">
        <v>73</v>
      </c>
      <c r="B45" s="28">
        <f>Fontes!B21</f>
        <v>59182</v>
      </c>
      <c r="C45" s="42">
        <f t="shared" si="0"/>
        <v>3.3442185343008149E-2</v>
      </c>
      <c r="D45" s="33"/>
    </row>
    <row r="46" spans="1:5" x14ac:dyDescent="0.2">
      <c r="A46" s="32" t="s">
        <v>37</v>
      </c>
      <c r="B46" s="28">
        <f>Fontes!B19</f>
        <v>52572</v>
      </c>
      <c r="C46" s="42">
        <f t="shared" si="0"/>
        <v>2.9707048897513168E-2</v>
      </c>
      <c r="D46" s="33"/>
    </row>
    <row r="47" spans="1:5" s="53" customFormat="1" x14ac:dyDescent="0.2">
      <c r="A47" s="58" t="s">
        <v>38</v>
      </c>
      <c r="B47" s="55">
        <f>SUM(B43:B46)</f>
        <v>1495062</v>
      </c>
      <c r="C47" s="62">
        <f t="shared" si="0"/>
        <v>0.84482005513988112</v>
      </c>
      <c r="D47" s="63"/>
    </row>
    <row r="48" spans="1:5" x14ac:dyDescent="0.2">
      <c r="A48" s="32" t="s">
        <v>48</v>
      </c>
      <c r="B48" s="28">
        <f>Fontes!B36</f>
        <v>274619</v>
      </c>
      <c r="C48" s="42">
        <f t="shared" si="0"/>
        <v>0.15517994486011885</v>
      </c>
      <c r="D48" s="33"/>
    </row>
    <row r="49" spans="1:4" x14ac:dyDescent="0.2">
      <c r="A49" s="58" t="s">
        <v>49</v>
      </c>
      <c r="B49" s="55">
        <f>SUM(B47:B48)</f>
        <v>1769681</v>
      </c>
      <c r="C49" s="56">
        <f t="shared" si="0"/>
        <v>1</v>
      </c>
      <c r="D49" s="33"/>
    </row>
    <row r="50" spans="1:4" x14ac:dyDescent="0.2">
      <c r="A50" s="32"/>
      <c r="B50" s="19"/>
      <c r="C50" s="19"/>
      <c r="D50" s="33"/>
    </row>
    <row r="51" spans="1:4" ht="17" thickBot="1" x14ac:dyDescent="0.25">
      <c r="A51" s="34" t="s">
        <v>50</v>
      </c>
      <c r="B51" s="59">
        <f>B44/B4</f>
        <v>32007.767441860466</v>
      </c>
      <c r="C51" s="60">
        <f>B51/$B$49</f>
        <v>1.8086744131773164E-2</v>
      </c>
      <c r="D51" s="61"/>
    </row>
    <row r="53" spans="1:4" x14ac:dyDescent="0.2">
      <c r="A53" t="s">
        <v>70</v>
      </c>
      <c r="B53" s="14">
        <f>INT(B4/2)</f>
        <v>21</v>
      </c>
      <c r="C53" t="s">
        <v>51</v>
      </c>
    </row>
    <row r="54" spans="1:4" x14ac:dyDescent="0.2">
      <c r="A54" t="s">
        <v>71</v>
      </c>
      <c r="B54" s="15">
        <f>B4-B53</f>
        <v>22</v>
      </c>
      <c r="C54" t="s">
        <v>51</v>
      </c>
    </row>
    <row r="56" spans="1:4" x14ac:dyDescent="0.2">
      <c r="A56" t="str">
        <f>CONCATENATE("Elegeram os ",B53," mais votados")</f>
        <v>Elegeram os 21 mais votados</v>
      </c>
      <c r="B56" s="1">
        <f>'Votos Nominais'!I21</f>
        <v>322283</v>
      </c>
      <c r="C56" s="13">
        <f>B56/Fontes!$B$49</f>
        <v>0.18211361256633257</v>
      </c>
    </row>
    <row r="57" spans="1:4" x14ac:dyDescent="0.2">
      <c r="A57" t="str">
        <f>CONCATENATE("Elegeram os ",B54," menos votados")</f>
        <v>Elegeram os 22 menos votados</v>
      </c>
      <c r="B57" s="1">
        <f>'Votos Nominais'!I44</f>
        <v>191064</v>
      </c>
      <c r="C57" s="13">
        <f>B57/Fontes!$B$49</f>
        <v>0.10796522085053747</v>
      </c>
    </row>
    <row r="58" spans="1:4" x14ac:dyDescent="0.2">
      <c r="A58" t="s">
        <v>61</v>
      </c>
      <c r="B58" s="1">
        <f>SUM(B56:B57)</f>
        <v>513347</v>
      </c>
      <c r="C58" s="13">
        <f>B58/Fontes!$B$49</f>
        <v>0.29007883341687002</v>
      </c>
    </row>
    <row r="59" spans="1:4" x14ac:dyDescent="0.2">
      <c r="C59" s="64"/>
    </row>
    <row r="60" spans="1:4" x14ac:dyDescent="0.2">
      <c r="A60" t="s">
        <v>60</v>
      </c>
      <c r="B60" s="15">
        <f>Fontes!B40-B58</f>
        <v>813088</v>
      </c>
      <c r="C60" s="13">
        <f>B60/Fontes!$B$49</f>
        <v>0.45945455706423927</v>
      </c>
    </row>
  </sheetData>
  <hyperlinks>
    <hyperlink ref="A7" r:id="rId1" location="/eleicao;e=e619;uf=ce;mu=13897;tipo=3;ufbu=ce;mubu=13897/resultados/cargo/13" xr:uid="{63B39048-4FB9-6849-8BDA-190D6C5E7F24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0821E1-BE56-CE49-9BAB-DE248E848A40}">
  <dimension ref="A1:K3697"/>
  <sheetViews>
    <sheetView topLeftCell="A2" zoomScale="125" zoomScaleNormal="125" workbookViewId="0">
      <selection activeCell="A4" sqref="A4"/>
    </sheetView>
  </sheetViews>
  <sheetFormatPr baseColWidth="10" defaultRowHeight="16" x14ac:dyDescent="0.2"/>
  <cols>
    <col min="1" max="1" width="28.6640625" bestFit="1" customWidth="1"/>
    <col min="3" max="3" width="14.5" bestFit="1" customWidth="1"/>
    <col min="4" max="4" width="12.1640625" style="13" bestFit="1" customWidth="1"/>
    <col min="5" max="5" width="12.1640625" bestFit="1" customWidth="1"/>
    <col min="11" max="11" width="28.33203125" bestFit="1" customWidth="1"/>
  </cols>
  <sheetData>
    <row r="1" spans="1:11" s="2" customFormat="1" x14ac:dyDescent="0.2">
      <c r="A1" s="2" t="s">
        <v>28</v>
      </c>
      <c r="B1" s="2" t="s">
        <v>7</v>
      </c>
      <c r="C1" s="2" t="s">
        <v>29</v>
      </c>
      <c r="D1" s="9" t="s">
        <v>30</v>
      </c>
      <c r="E1" s="2" t="s">
        <v>31</v>
      </c>
      <c r="F1" s="2" t="s">
        <v>87</v>
      </c>
      <c r="G1" s="2" t="s">
        <v>32</v>
      </c>
      <c r="H1" s="2" t="s">
        <v>33</v>
      </c>
      <c r="I1" s="2" t="s">
        <v>34</v>
      </c>
      <c r="J1" s="2" t="s">
        <v>63</v>
      </c>
      <c r="K1" s="2" t="s">
        <v>67</v>
      </c>
    </row>
    <row r="2" spans="1:11" s="5" customFormat="1" x14ac:dyDescent="0.2">
      <c r="A2" s="5" t="s">
        <v>106</v>
      </c>
      <c r="B2" s="5" t="s">
        <v>7</v>
      </c>
      <c r="C2" s="5" t="s">
        <v>8</v>
      </c>
      <c r="D2" s="10">
        <v>2.6200000000000001E-2</v>
      </c>
      <c r="E2" s="6">
        <v>36226</v>
      </c>
      <c r="G2" s="5" t="s">
        <v>32</v>
      </c>
      <c r="H2" s="5">
        <v>1</v>
      </c>
      <c r="K2" s="5" t="s">
        <v>70</v>
      </c>
    </row>
    <row r="3" spans="1:11" s="5" customFormat="1" x14ac:dyDescent="0.2">
      <c r="A3" s="5" t="s">
        <v>107</v>
      </c>
      <c r="B3" s="5" t="s">
        <v>7</v>
      </c>
      <c r="C3" s="5" t="s">
        <v>13</v>
      </c>
      <c r="D3" s="10">
        <v>2.2200000000000001E-2</v>
      </c>
      <c r="E3" s="6">
        <v>30682</v>
      </c>
      <c r="G3" s="5" t="s">
        <v>32</v>
      </c>
      <c r="H3" s="5">
        <v>2</v>
      </c>
      <c r="K3" s="5" t="s">
        <v>70</v>
      </c>
    </row>
    <row r="4" spans="1:11" s="5" customFormat="1" x14ac:dyDescent="0.2">
      <c r="A4" s="5" t="s">
        <v>108</v>
      </c>
      <c r="B4" s="5" t="s">
        <v>11</v>
      </c>
      <c r="C4" s="5" t="s">
        <v>8</v>
      </c>
      <c r="D4" s="10">
        <v>2.0299999999999999E-2</v>
      </c>
      <c r="E4" s="6">
        <v>28138</v>
      </c>
      <c r="G4" s="5" t="s">
        <v>32</v>
      </c>
      <c r="H4" s="5">
        <v>3</v>
      </c>
      <c r="K4" s="5" t="s">
        <v>70</v>
      </c>
    </row>
    <row r="5" spans="1:11" s="5" customFormat="1" x14ac:dyDescent="0.2">
      <c r="A5" s="5" t="s">
        <v>109</v>
      </c>
      <c r="B5" s="5" t="s">
        <v>7</v>
      </c>
      <c r="C5" s="5" t="s">
        <v>0</v>
      </c>
      <c r="D5" s="10">
        <v>1.47E-2</v>
      </c>
      <c r="E5" s="6">
        <v>20288</v>
      </c>
      <c r="G5" s="5" t="s">
        <v>32</v>
      </c>
      <c r="H5" s="5">
        <v>4</v>
      </c>
      <c r="K5" s="5" t="s">
        <v>70</v>
      </c>
    </row>
    <row r="6" spans="1:11" s="5" customFormat="1" x14ac:dyDescent="0.2">
      <c r="A6" s="5" t="s">
        <v>110</v>
      </c>
      <c r="B6" s="5" t="s">
        <v>7</v>
      </c>
      <c r="C6" s="5" t="s">
        <v>89</v>
      </c>
      <c r="D6" s="10">
        <v>1.1599999999999999E-2</v>
      </c>
      <c r="E6" s="6">
        <v>16083</v>
      </c>
      <c r="G6" s="5" t="s">
        <v>32</v>
      </c>
      <c r="H6" s="5">
        <v>5</v>
      </c>
      <c r="K6" s="5" t="s">
        <v>70</v>
      </c>
    </row>
    <row r="7" spans="1:11" s="5" customFormat="1" x14ac:dyDescent="0.2">
      <c r="A7" s="5" t="s">
        <v>111</v>
      </c>
      <c r="B7" s="5" t="s">
        <v>7</v>
      </c>
      <c r="C7" s="5" t="s">
        <v>17</v>
      </c>
      <c r="D7" s="10">
        <v>1.1599999999999999E-2</v>
      </c>
      <c r="E7" s="6">
        <v>16053</v>
      </c>
      <c r="G7" s="5" t="s">
        <v>32</v>
      </c>
      <c r="H7" s="5">
        <v>6</v>
      </c>
      <c r="K7" s="5" t="s">
        <v>70</v>
      </c>
    </row>
    <row r="8" spans="1:11" s="5" customFormat="1" x14ac:dyDescent="0.2">
      <c r="A8" s="5" t="s">
        <v>112</v>
      </c>
      <c r="B8" s="5" t="s">
        <v>11</v>
      </c>
      <c r="C8" s="5" t="s">
        <v>17</v>
      </c>
      <c r="D8" s="10">
        <v>1.0999999999999999E-2</v>
      </c>
      <c r="E8" s="6">
        <v>15259</v>
      </c>
      <c r="G8" s="5" t="s">
        <v>32</v>
      </c>
      <c r="H8" s="5">
        <v>7</v>
      </c>
      <c r="K8" s="5" t="s">
        <v>70</v>
      </c>
    </row>
    <row r="9" spans="1:11" s="5" customFormat="1" x14ac:dyDescent="0.2">
      <c r="A9" s="5" t="s">
        <v>113</v>
      </c>
      <c r="B9" s="5" t="s">
        <v>7</v>
      </c>
      <c r="C9" s="5" t="s">
        <v>17</v>
      </c>
      <c r="D9" s="10">
        <v>1.03E-2</v>
      </c>
      <c r="E9" s="6">
        <v>14262</v>
      </c>
      <c r="G9" s="5" t="s">
        <v>32</v>
      </c>
      <c r="H9" s="5">
        <v>8</v>
      </c>
      <c r="K9" s="5" t="s">
        <v>70</v>
      </c>
    </row>
    <row r="10" spans="1:11" s="5" customFormat="1" x14ac:dyDescent="0.2">
      <c r="A10" s="5" t="s">
        <v>114</v>
      </c>
      <c r="B10" s="5" t="s">
        <v>7</v>
      </c>
      <c r="C10" s="5" t="s">
        <v>9</v>
      </c>
      <c r="D10" s="10">
        <v>1.03E-2</v>
      </c>
      <c r="E10" s="6">
        <v>14189</v>
      </c>
      <c r="G10" s="5" t="s">
        <v>32</v>
      </c>
      <c r="H10" s="5">
        <v>9</v>
      </c>
      <c r="K10" s="5" t="s">
        <v>70</v>
      </c>
    </row>
    <row r="11" spans="1:11" s="5" customFormat="1" x14ac:dyDescent="0.2">
      <c r="A11" s="5" t="s">
        <v>115</v>
      </c>
      <c r="B11" s="5" t="s">
        <v>11</v>
      </c>
      <c r="C11" s="5" t="s">
        <v>9</v>
      </c>
      <c r="D11" s="10">
        <v>9.5999999999999992E-3</v>
      </c>
      <c r="E11" s="6">
        <v>13250</v>
      </c>
      <c r="G11" s="5" t="s">
        <v>32</v>
      </c>
      <c r="H11" s="5">
        <v>10</v>
      </c>
      <c r="K11" s="5" t="s">
        <v>70</v>
      </c>
    </row>
    <row r="12" spans="1:11" s="5" customFormat="1" x14ac:dyDescent="0.2">
      <c r="A12" s="5" t="s">
        <v>116</v>
      </c>
      <c r="B12" s="5" t="s">
        <v>7</v>
      </c>
      <c r="C12" s="5" t="s">
        <v>17</v>
      </c>
      <c r="D12" s="10">
        <v>9.4000000000000004E-3</v>
      </c>
      <c r="E12" s="6">
        <v>12935</v>
      </c>
      <c r="G12" s="5" t="s">
        <v>32</v>
      </c>
      <c r="H12" s="5">
        <v>11</v>
      </c>
      <c r="K12" s="5" t="s">
        <v>70</v>
      </c>
    </row>
    <row r="13" spans="1:11" s="5" customFormat="1" x14ac:dyDescent="0.2">
      <c r="A13" s="5" t="s">
        <v>117</v>
      </c>
      <c r="B13" s="5" t="s">
        <v>11</v>
      </c>
      <c r="C13" s="5" t="s">
        <v>9</v>
      </c>
      <c r="D13" s="10">
        <v>9.1999999999999998E-3</v>
      </c>
      <c r="E13" s="6">
        <v>12772</v>
      </c>
      <c r="G13" s="5" t="s">
        <v>32</v>
      </c>
      <c r="H13" s="5">
        <v>12</v>
      </c>
      <c r="K13" s="5" t="s">
        <v>70</v>
      </c>
    </row>
    <row r="14" spans="1:11" s="5" customFormat="1" x14ac:dyDescent="0.2">
      <c r="A14" s="5" t="s">
        <v>118</v>
      </c>
      <c r="B14" s="5" t="s">
        <v>7</v>
      </c>
      <c r="C14" s="5" t="s">
        <v>9</v>
      </c>
      <c r="D14" s="10">
        <v>8.8999999999999999E-3</v>
      </c>
      <c r="E14" s="6">
        <v>12283</v>
      </c>
      <c r="G14" s="5" t="s">
        <v>32</v>
      </c>
      <c r="H14" s="5">
        <v>13</v>
      </c>
      <c r="K14" s="5" t="s">
        <v>70</v>
      </c>
    </row>
    <row r="15" spans="1:11" s="5" customFormat="1" x14ac:dyDescent="0.2">
      <c r="A15" s="5" t="s">
        <v>120</v>
      </c>
      <c r="B15" s="5" t="s">
        <v>7</v>
      </c>
      <c r="C15" s="5" t="s">
        <v>18</v>
      </c>
      <c r="D15" s="10">
        <v>8.6999999999999994E-3</v>
      </c>
      <c r="E15" s="6">
        <v>12044</v>
      </c>
      <c r="G15" s="5" t="s">
        <v>32</v>
      </c>
      <c r="H15" s="5">
        <v>14</v>
      </c>
      <c r="K15" s="5" t="s">
        <v>70</v>
      </c>
    </row>
    <row r="16" spans="1:11" s="5" customFormat="1" x14ac:dyDescent="0.2">
      <c r="A16" s="5" t="s">
        <v>121</v>
      </c>
      <c r="B16" s="5" t="s">
        <v>7</v>
      </c>
      <c r="C16" s="5" t="s">
        <v>17</v>
      </c>
      <c r="D16" s="10">
        <v>8.6E-3</v>
      </c>
      <c r="E16" s="6">
        <v>11957</v>
      </c>
      <c r="G16" s="5" t="s">
        <v>32</v>
      </c>
      <c r="H16" s="5">
        <v>15</v>
      </c>
      <c r="K16" s="5" t="s">
        <v>70</v>
      </c>
    </row>
    <row r="17" spans="1:11" s="5" customFormat="1" x14ac:dyDescent="0.2">
      <c r="A17" s="5" t="s">
        <v>122</v>
      </c>
      <c r="B17" s="5" t="s">
        <v>7</v>
      </c>
      <c r="C17" s="5" t="s">
        <v>17</v>
      </c>
      <c r="D17" s="10">
        <v>8.3000000000000001E-3</v>
      </c>
      <c r="E17" s="6">
        <v>11527</v>
      </c>
      <c r="G17" s="5" t="s">
        <v>32</v>
      </c>
      <c r="H17" s="5">
        <v>16</v>
      </c>
      <c r="K17" s="5" t="s">
        <v>70</v>
      </c>
    </row>
    <row r="18" spans="1:11" s="5" customFormat="1" x14ac:dyDescent="0.2">
      <c r="A18" s="5" t="s">
        <v>123</v>
      </c>
      <c r="B18" s="5" t="s">
        <v>7</v>
      </c>
      <c r="C18" s="5" t="s">
        <v>16</v>
      </c>
      <c r="D18" s="10">
        <v>8.2000000000000007E-3</v>
      </c>
      <c r="E18" s="6">
        <v>11355</v>
      </c>
      <c r="G18" s="5" t="s">
        <v>32</v>
      </c>
      <c r="H18" s="5">
        <v>17</v>
      </c>
      <c r="K18" s="5" t="s">
        <v>70</v>
      </c>
    </row>
    <row r="19" spans="1:11" s="5" customFormat="1" x14ac:dyDescent="0.2">
      <c r="A19" s="5" t="s">
        <v>124</v>
      </c>
      <c r="B19" s="5" t="s">
        <v>7</v>
      </c>
      <c r="C19" s="5" t="s">
        <v>21</v>
      </c>
      <c r="D19" s="10">
        <v>8.0000000000000002E-3</v>
      </c>
      <c r="E19" s="6">
        <v>11014</v>
      </c>
      <c r="G19" s="5" t="s">
        <v>32</v>
      </c>
      <c r="H19" s="5">
        <v>18</v>
      </c>
      <c r="K19" s="5" t="s">
        <v>70</v>
      </c>
    </row>
    <row r="20" spans="1:11" s="5" customFormat="1" x14ac:dyDescent="0.2">
      <c r="A20" s="5" t="s">
        <v>125</v>
      </c>
      <c r="B20" s="5" t="s">
        <v>7</v>
      </c>
      <c r="C20" s="5" t="s">
        <v>17</v>
      </c>
      <c r="D20" s="10">
        <v>8.0000000000000002E-3</v>
      </c>
      <c r="E20" s="6">
        <v>10999</v>
      </c>
      <c r="G20" s="5" t="s">
        <v>32</v>
      </c>
      <c r="H20" s="5">
        <v>19</v>
      </c>
      <c r="K20" s="5" t="s">
        <v>70</v>
      </c>
    </row>
    <row r="21" spans="1:11" s="5" customFormat="1" x14ac:dyDescent="0.2">
      <c r="A21" s="5" t="s">
        <v>126</v>
      </c>
      <c r="B21" s="5" t="s">
        <v>11</v>
      </c>
      <c r="C21" s="5" t="s">
        <v>17</v>
      </c>
      <c r="D21" s="10">
        <v>7.9000000000000008E-3</v>
      </c>
      <c r="E21" s="6">
        <v>10967</v>
      </c>
      <c r="G21" s="5" t="s">
        <v>32</v>
      </c>
      <c r="H21" s="5">
        <v>20</v>
      </c>
      <c r="I21" s="6">
        <f>SUM(E2:E21)</f>
        <v>322283</v>
      </c>
      <c r="K21" s="5" t="s">
        <v>70</v>
      </c>
    </row>
    <row r="22" spans="1:11" s="3" customFormat="1" x14ac:dyDescent="0.2">
      <c r="A22" s="3" t="s">
        <v>127</v>
      </c>
      <c r="B22" s="3" t="s">
        <v>7</v>
      </c>
      <c r="C22" s="3" t="s">
        <v>8</v>
      </c>
      <c r="D22" s="11">
        <v>7.4999999999999997E-3</v>
      </c>
      <c r="E22" s="4">
        <v>10391</v>
      </c>
      <c r="G22" s="3" t="s">
        <v>32</v>
      </c>
      <c r="H22" s="3">
        <v>21</v>
      </c>
      <c r="K22" s="3" t="s">
        <v>71</v>
      </c>
    </row>
    <row r="23" spans="1:11" s="3" customFormat="1" x14ac:dyDescent="0.2">
      <c r="A23" s="3" t="s">
        <v>128</v>
      </c>
      <c r="B23" s="3" t="s">
        <v>7</v>
      </c>
      <c r="C23" s="3" t="s">
        <v>89</v>
      </c>
      <c r="D23" s="11">
        <v>7.4999999999999997E-3</v>
      </c>
      <c r="E23" s="4">
        <v>10322</v>
      </c>
      <c r="G23" s="3" t="s">
        <v>32</v>
      </c>
      <c r="H23" s="3">
        <v>22</v>
      </c>
      <c r="K23" s="3" t="s">
        <v>71</v>
      </c>
    </row>
    <row r="24" spans="1:11" s="3" customFormat="1" x14ac:dyDescent="0.2">
      <c r="A24" s="3" t="s">
        <v>130</v>
      </c>
      <c r="B24" s="3" t="s">
        <v>11</v>
      </c>
      <c r="C24" s="3" t="s">
        <v>26</v>
      </c>
      <c r="D24" s="11">
        <v>7.3000000000000001E-3</v>
      </c>
      <c r="E24" s="4">
        <v>10159</v>
      </c>
      <c r="G24" s="3" t="s">
        <v>32</v>
      </c>
      <c r="H24" s="3">
        <v>23</v>
      </c>
      <c r="K24" s="3" t="s">
        <v>71</v>
      </c>
    </row>
    <row r="25" spans="1:11" s="3" customFormat="1" x14ac:dyDescent="0.2">
      <c r="A25" s="3" t="s">
        <v>131</v>
      </c>
      <c r="B25" s="3" t="s">
        <v>7</v>
      </c>
      <c r="C25" s="3" t="s">
        <v>27</v>
      </c>
      <c r="D25" s="11">
        <v>7.3000000000000001E-3</v>
      </c>
      <c r="E25" s="4">
        <v>10155</v>
      </c>
      <c r="G25" s="3" t="s">
        <v>32</v>
      </c>
      <c r="H25" s="3">
        <v>24</v>
      </c>
      <c r="K25" s="3" t="s">
        <v>71</v>
      </c>
    </row>
    <row r="26" spans="1:11" s="3" customFormat="1" x14ac:dyDescent="0.2">
      <c r="A26" s="3" t="s">
        <v>133</v>
      </c>
      <c r="B26" s="3" t="s">
        <v>11</v>
      </c>
      <c r="C26" s="3" t="s">
        <v>10</v>
      </c>
      <c r="D26" s="11">
        <v>6.8999999999999999E-3</v>
      </c>
      <c r="E26" s="4">
        <v>9603</v>
      </c>
      <c r="G26" s="3" t="s">
        <v>32</v>
      </c>
      <c r="H26" s="3">
        <v>25</v>
      </c>
      <c r="K26" s="3" t="s">
        <v>71</v>
      </c>
    </row>
    <row r="27" spans="1:11" s="3" customFormat="1" x14ac:dyDescent="0.2">
      <c r="A27" s="3" t="s">
        <v>135</v>
      </c>
      <c r="B27" s="3" t="s">
        <v>7</v>
      </c>
      <c r="C27" s="3" t="s">
        <v>19</v>
      </c>
      <c r="D27" s="11">
        <v>6.8999999999999999E-3</v>
      </c>
      <c r="E27" s="4">
        <v>9563</v>
      </c>
      <c r="G27" s="3" t="s">
        <v>32</v>
      </c>
      <c r="H27" s="3">
        <v>26</v>
      </c>
      <c r="K27" s="3" t="s">
        <v>71</v>
      </c>
    </row>
    <row r="28" spans="1:11" s="3" customFormat="1" x14ac:dyDescent="0.2">
      <c r="A28" s="3" t="s">
        <v>136</v>
      </c>
      <c r="B28" s="3" t="s">
        <v>11</v>
      </c>
      <c r="C28" s="3" t="s">
        <v>19</v>
      </c>
      <c r="D28" s="11">
        <v>6.8999999999999999E-3</v>
      </c>
      <c r="E28" s="4">
        <v>9552</v>
      </c>
      <c r="G28" s="3" t="s">
        <v>32</v>
      </c>
      <c r="H28" s="3">
        <v>27</v>
      </c>
      <c r="K28" s="3" t="s">
        <v>71</v>
      </c>
    </row>
    <row r="29" spans="1:11" s="3" customFormat="1" x14ac:dyDescent="0.2">
      <c r="A29" s="3" t="s">
        <v>139</v>
      </c>
      <c r="B29" s="3" t="s">
        <v>11</v>
      </c>
      <c r="C29" s="3" t="s">
        <v>140</v>
      </c>
      <c r="D29" s="11">
        <v>6.7999999999999996E-3</v>
      </c>
      <c r="E29" s="4">
        <v>9413</v>
      </c>
      <c r="G29" s="3" t="s">
        <v>32</v>
      </c>
      <c r="H29" s="3">
        <v>28</v>
      </c>
      <c r="K29" s="3" t="s">
        <v>71</v>
      </c>
    </row>
    <row r="30" spans="1:11" s="3" customFormat="1" x14ac:dyDescent="0.2">
      <c r="A30" s="3" t="s">
        <v>141</v>
      </c>
      <c r="B30" s="3" t="s">
        <v>7</v>
      </c>
      <c r="C30" s="3" t="s">
        <v>13</v>
      </c>
      <c r="D30" s="11">
        <v>6.6E-3</v>
      </c>
      <c r="E30" s="4">
        <v>9091</v>
      </c>
      <c r="G30" s="3" t="s">
        <v>32</v>
      </c>
      <c r="H30" s="3">
        <v>29</v>
      </c>
      <c r="K30" s="3" t="s">
        <v>71</v>
      </c>
    </row>
    <row r="31" spans="1:11" s="3" customFormat="1" x14ac:dyDescent="0.2">
      <c r="A31" s="3" t="s">
        <v>142</v>
      </c>
      <c r="B31" s="3" t="s">
        <v>7</v>
      </c>
      <c r="C31" s="3" t="s">
        <v>20</v>
      </c>
      <c r="D31" s="11">
        <v>6.4999999999999997E-3</v>
      </c>
      <c r="E31" s="4">
        <v>8975</v>
      </c>
      <c r="G31" s="3" t="s">
        <v>32</v>
      </c>
      <c r="H31" s="3">
        <v>30</v>
      </c>
      <c r="K31" s="3" t="s">
        <v>71</v>
      </c>
    </row>
    <row r="32" spans="1:11" s="3" customFormat="1" x14ac:dyDescent="0.2">
      <c r="A32" s="3" t="s">
        <v>144</v>
      </c>
      <c r="B32" s="3" t="s">
        <v>7</v>
      </c>
      <c r="C32" s="3" t="s">
        <v>89</v>
      </c>
      <c r="D32" s="11">
        <v>6.4000000000000003E-3</v>
      </c>
      <c r="E32" s="4">
        <v>8868</v>
      </c>
      <c r="G32" s="3" t="s">
        <v>32</v>
      </c>
      <c r="H32" s="3">
        <v>31</v>
      </c>
      <c r="K32" s="3" t="s">
        <v>71</v>
      </c>
    </row>
    <row r="33" spans="1:11" s="3" customFormat="1" x14ac:dyDescent="0.2">
      <c r="A33" s="3" t="s">
        <v>148</v>
      </c>
      <c r="B33" s="3" t="s">
        <v>11</v>
      </c>
      <c r="C33" s="3" t="s">
        <v>0</v>
      </c>
      <c r="D33" s="11">
        <v>6.0000000000000001E-3</v>
      </c>
      <c r="E33" s="4">
        <v>8350</v>
      </c>
      <c r="G33" s="3" t="s">
        <v>32</v>
      </c>
      <c r="H33" s="3">
        <v>32</v>
      </c>
      <c r="K33" s="3" t="s">
        <v>71</v>
      </c>
    </row>
    <row r="34" spans="1:11" s="3" customFormat="1" x14ac:dyDescent="0.2">
      <c r="A34" s="3" t="s">
        <v>150</v>
      </c>
      <c r="B34" s="3" t="s">
        <v>7</v>
      </c>
      <c r="C34" s="3" t="s">
        <v>10</v>
      </c>
      <c r="D34" s="11">
        <v>5.7999999999999996E-3</v>
      </c>
      <c r="E34" s="4">
        <v>8080</v>
      </c>
      <c r="G34" s="3" t="s">
        <v>32</v>
      </c>
      <c r="H34" s="3">
        <v>33</v>
      </c>
      <c r="K34" s="3" t="s">
        <v>71</v>
      </c>
    </row>
    <row r="35" spans="1:11" s="3" customFormat="1" x14ac:dyDescent="0.2">
      <c r="A35" s="3" t="s">
        <v>151</v>
      </c>
      <c r="B35" s="3" t="s">
        <v>11</v>
      </c>
      <c r="C35" s="3" t="s">
        <v>10</v>
      </c>
      <c r="D35" s="11">
        <v>5.7999999999999996E-3</v>
      </c>
      <c r="E35" s="4">
        <v>8034</v>
      </c>
      <c r="G35" s="3" t="s">
        <v>32</v>
      </c>
      <c r="H35" s="3">
        <v>34</v>
      </c>
      <c r="K35" s="3" t="s">
        <v>71</v>
      </c>
    </row>
    <row r="36" spans="1:11" s="3" customFormat="1" x14ac:dyDescent="0.2">
      <c r="A36" s="3" t="s">
        <v>152</v>
      </c>
      <c r="B36" s="3" t="s">
        <v>7</v>
      </c>
      <c r="C36" s="3" t="s">
        <v>8</v>
      </c>
      <c r="D36" s="11">
        <v>5.7000000000000002E-3</v>
      </c>
      <c r="E36" s="4">
        <v>7913</v>
      </c>
      <c r="G36" s="3" t="s">
        <v>32</v>
      </c>
      <c r="H36" s="3">
        <v>35</v>
      </c>
      <c r="K36" s="3" t="s">
        <v>71</v>
      </c>
    </row>
    <row r="37" spans="1:11" s="3" customFormat="1" x14ac:dyDescent="0.2">
      <c r="A37" s="3" t="s">
        <v>154</v>
      </c>
      <c r="B37" s="3" t="s">
        <v>11</v>
      </c>
      <c r="C37" s="3" t="s">
        <v>10</v>
      </c>
      <c r="D37" s="11">
        <v>5.5999999999999999E-3</v>
      </c>
      <c r="E37" s="4">
        <v>7767</v>
      </c>
      <c r="G37" s="3" t="s">
        <v>32</v>
      </c>
      <c r="H37" s="3">
        <v>36</v>
      </c>
      <c r="K37" s="3" t="s">
        <v>71</v>
      </c>
    </row>
    <row r="38" spans="1:11" s="3" customFormat="1" x14ac:dyDescent="0.2">
      <c r="A38" s="3" t="s">
        <v>156</v>
      </c>
      <c r="B38" s="3" t="s">
        <v>11</v>
      </c>
      <c r="C38" s="3" t="s">
        <v>20</v>
      </c>
      <c r="D38" s="11">
        <v>5.4000000000000003E-3</v>
      </c>
      <c r="E38" s="4">
        <v>7528</v>
      </c>
      <c r="G38" s="3" t="s">
        <v>32</v>
      </c>
      <c r="H38" s="3">
        <v>37</v>
      </c>
      <c r="K38" s="3" t="s">
        <v>71</v>
      </c>
    </row>
    <row r="39" spans="1:11" s="3" customFormat="1" x14ac:dyDescent="0.2">
      <c r="A39" s="3" t="s">
        <v>158</v>
      </c>
      <c r="B39" s="3" t="s">
        <v>11</v>
      </c>
      <c r="C39" s="3" t="s">
        <v>8</v>
      </c>
      <c r="D39" s="11">
        <v>5.1999999999999998E-3</v>
      </c>
      <c r="E39" s="4">
        <v>7199</v>
      </c>
      <c r="G39" s="3" t="s">
        <v>32</v>
      </c>
      <c r="H39" s="3">
        <v>38</v>
      </c>
      <c r="K39" s="3" t="s">
        <v>71</v>
      </c>
    </row>
    <row r="40" spans="1:11" s="3" customFormat="1" x14ac:dyDescent="0.2">
      <c r="A40" s="3" t="s">
        <v>161</v>
      </c>
      <c r="B40" s="3" t="s">
        <v>11</v>
      </c>
      <c r="C40" s="3" t="s">
        <v>19</v>
      </c>
      <c r="D40" s="11">
        <v>5.1000000000000004E-3</v>
      </c>
      <c r="E40" s="4">
        <v>7008</v>
      </c>
      <c r="G40" s="3" t="s">
        <v>32</v>
      </c>
      <c r="H40" s="3">
        <v>39</v>
      </c>
      <c r="K40" s="3" t="s">
        <v>71</v>
      </c>
    </row>
    <row r="41" spans="1:11" s="3" customFormat="1" x14ac:dyDescent="0.2">
      <c r="A41" s="3" t="s">
        <v>165</v>
      </c>
      <c r="B41" s="3" t="s">
        <v>11</v>
      </c>
      <c r="C41" s="3" t="s">
        <v>18</v>
      </c>
      <c r="D41" s="11">
        <v>5.0000000000000001E-3</v>
      </c>
      <c r="E41" s="4">
        <v>6851</v>
      </c>
      <c r="G41" s="3" t="s">
        <v>32</v>
      </c>
      <c r="H41" s="3">
        <v>40</v>
      </c>
      <c r="K41" s="3" t="s">
        <v>71</v>
      </c>
    </row>
    <row r="42" spans="1:11" s="3" customFormat="1" x14ac:dyDescent="0.2">
      <c r="A42" s="3" t="s">
        <v>171</v>
      </c>
      <c r="B42" s="3" t="s">
        <v>11</v>
      </c>
      <c r="C42" s="3" t="s">
        <v>24</v>
      </c>
      <c r="D42" s="11">
        <v>4.4000000000000003E-3</v>
      </c>
      <c r="E42" s="4">
        <v>6037</v>
      </c>
      <c r="G42" s="3" t="s">
        <v>32</v>
      </c>
      <c r="H42" s="3">
        <v>41</v>
      </c>
      <c r="K42" s="3" t="s">
        <v>71</v>
      </c>
    </row>
    <row r="43" spans="1:11" s="3" customFormat="1" x14ac:dyDescent="0.2">
      <c r="A43" s="3" t="s">
        <v>180</v>
      </c>
      <c r="B43" s="3" t="s">
        <v>11</v>
      </c>
      <c r="C43" s="3" t="s">
        <v>12</v>
      </c>
      <c r="D43" s="11">
        <v>3.8E-3</v>
      </c>
      <c r="E43" s="4">
        <v>5213</v>
      </c>
      <c r="G43" s="3" t="s">
        <v>32</v>
      </c>
      <c r="H43" s="3">
        <v>42</v>
      </c>
      <c r="K43" s="3" t="s">
        <v>71</v>
      </c>
    </row>
    <row r="44" spans="1:11" s="3" customFormat="1" x14ac:dyDescent="0.2">
      <c r="A44" s="3" t="s">
        <v>184</v>
      </c>
      <c r="B44" s="3" t="s">
        <v>11</v>
      </c>
      <c r="C44" s="3" t="s">
        <v>12</v>
      </c>
      <c r="D44" s="11">
        <v>3.5999999999999999E-3</v>
      </c>
      <c r="E44" s="4">
        <v>4992</v>
      </c>
      <c r="G44" s="3" t="s">
        <v>32</v>
      </c>
      <c r="H44" s="3">
        <v>43</v>
      </c>
      <c r="I44" s="4">
        <f>SUM(E22:E44)</f>
        <v>191064</v>
      </c>
      <c r="K44" s="3" t="s">
        <v>71</v>
      </c>
    </row>
    <row r="45" spans="1:11" s="7" customFormat="1" x14ac:dyDescent="0.2">
      <c r="A45" s="7" t="s">
        <v>119</v>
      </c>
      <c r="C45" s="7" t="s">
        <v>9</v>
      </c>
      <c r="D45" s="12">
        <v>8.8000000000000005E-3</v>
      </c>
      <c r="E45" s="8">
        <v>12177</v>
      </c>
      <c r="K45" s="7" t="s">
        <v>88</v>
      </c>
    </row>
    <row r="46" spans="1:11" s="7" customFormat="1" x14ac:dyDescent="0.2">
      <c r="A46" s="7" t="s">
        <v>129</v>
      </c>
      <c r="C46" s="7" t="s">
        <v>17</v>
      </c>
      <c r="D46" s="12">
        <v>7.4000000000000003E-3</v>
      </c>
      <c r="E46" s="8">
        <v>10255</v>
      </c>
      <c r="K46" s="7" t="s">
        <v>88</v>
      </c>
    </row>
    <row r="47" spans="1:11" s="7" customFormat="1" x14ac:dyDescent="0.2">
      <c r="A47" s="7" t="s">
        <v>132</v>
      </c>
      <c r="C47" s="7" t="s">
        <v>17</v>
      </c>
      <c r="D47" s="12">
        <v>7.1999999999999998E-3</v>
      </c>
      <c r="E47" s="8">
        <v>9921</v>
      </c>
      <c r="K47" s="7" t="s">
        <v>88</v>
      </c>
    </row>
    <row r="48" spans="1:11" s="7" customFormat="1" x14ac:dyDescent="0.2">
      <c r="A48" s="7" t="s">
        <v>134</v>
      </c>
      <c r="C48" s="7" t="s">
        <v>17</v>
      </c>
      <c r="D48" s="12">
        <v>6.8999999999999999E-3</v>
      </c>
      <c r="E48" s="8">
        <v>9599</v>
      </c>
      <c r="K48" s="7" t="s">
        <v>88</v>
      </c>
    </row>
    <row r="49" spans="1:11" s="7" customFormat="1" x14ac:dyDescent="0.2">
      <c r="A49" s="7" t="s">
        <v>137</v>
      </c>
      <c r="C49" s="7" t="s">
        <v>16</v>
      </c>
      <c r="D49" s="12">
        <v>6.8999999999999999E-3</v>
      </c>
      <c r="E49" s="8">
        <v>9478</v>
      </c>
      <c r="K49" s="7" t="s">
        <v>88</v>
      </c>
    </row>
    <row r="50" spans="1:11" s="7" customFormat="1" x14ac:dyDescent="0.2">
      <c r="A50" s="7" t="s">
        <v>138</v>
      </c>
      <c r="C50" s="7" t="s">
        <v>9</v>
      </c>
      <c r="D50" s="12">
        <v>6.7999999999999996E-3</v>
      </c>
      <c r="E50" s="8">
        <v>9469</v>
      </c>
      <c r="K50" s="7" t="s">
        <v>88</v>
      </c>
    </row>
    <row r="51" spans="1:11" s="7" customFormat="1" x14ac:dyDescent="0.2">
      <c r="A51" s="7" t="s">
        <v>143</v>
      </c>
      <c r="C51" s="7" t="s">
        <v>17</v>
      </c>
      <c r="D51" s="12">
        <v>6.4000000000000003E-3</v>
      </c>
      <c r="E51" s="8">
        <v>8916</v>
      </c>
      <c r="K51" s="7" t="s">
        <v>88</v>
      </c>
    </row>
    <row r="52" spans="1:11" s="7" customFormat="1" x14ac:dyDescent="0.2">
      <c r="A52" s="7" t="s">
        <v>145</v>
      </c>
      <c r="C52" s="7" t="s">
        <v>9</v>
      </c>
      <c r="D52" s="12">
        <v>6.4000000000000003E-3</v>
      </c>
      <c r="E52" s="8">
        <v>8862</v>
      </c>
      <c r="K52" s="7" t="s">
        <v>88</v>
      </c>
    </row>
    <row r="53" spans="1:11" s="7" customFormat="1" x14ac:dyDescent="0.2">
      <c r="A53" s="7" t="s">
        <v>146</v>
      </c>
      <c r="C53" s="7" t="s">
        <v>17</v>
      </c>
      <c r="D53" s="12">
        <v>6.3E-3</v>
      </c>
      <c r="E53" s="8">
        <v>8783</v>
      </c>
      <c r="K53" s="7" t="s">
        <v>88</v>
      </c>
    </row>
    <row r="54" spans="1:11" s="7" customFormat="1" x14ac:dyDescent="0.2">
      <c r="A54" s="7" t="s">
        <v>147</v>
      </c>
      <c r="C54" s="7" t="s">
        <v>89</v>
      </c>
      <c r="D54" s="12">
        <v>6.1000000000000004E-3</v>
      </c>
      <c r="E54" s="8">
        <v>8444</v>
      </c>
      <c r="K54" s="7" t="s">
        <v>88</v>
      </c>
    </row>
    <row r="55" spans="1:11" s="7" customFormat="1" x14ac:dyDescent="0.2">
      <c r="A55" s="7" t="s">
        <v>149</v>
      </c>
      <c r="C55" s="7" t="s">
        <v>89</v>
      </c>
      <c r="D55" s="12">
        <v>5.8999999999999999E-3</v>
      </c>
      <c r="E55" s="8">
        <v>8141</v>
      </c>
      <c r="K55" s="7" t="s">
        <v>88</v>
      </c>
    </row>
    <row r="56" spans="1:11" s="7" customFormat="1" x14ac:dyDescent="0.2">
      <c r="A56" s="7" t="s">
        <v>153</v>
      </c>
      <c r="C56" s="7" t="s">
        <v>89</v>
      </c>
      <c r="D56" s="12">
        <v>5.7000000000000002E-3</v>
      </c>
      <c r="E56" s="8">
        <v>7838</v>
      </c>
      <c r="K56" s="7" t="s">
        <v>88</v>
      </c>
    </row>
    <row r="57" spans="1:11" s="7" customFormat="1" x14ac:dyDescent="0.2">
      <c r="A57" s="8" t="s">
        <v>155</v>
      </c>
      <c r="C57" s="7" t="s">
        <v>10</v>
      </c>
      <c r="D57" s="12">
        <v>5.4999999999999997E-3</v>
      </c>
      <c r="E57" s="8">
        <v>7574</v>
      </c>
      <c r="K57" s="7" t="s">
        <v>88</v>
      </c>
    </row>
    <row r="58" spans="1:11" s="7" customFormat="1" x14ac:dyDescent="0.2">
      <c r="A58" s="7" t="s">
        <v>157</v>
      </c>
      <c r="C58" s="7" t="s">
        <v>17</v>
      </c>
      <c r="D58" s="12">
        <v>5.4000000000000003E-3</v>
      </c>
      <c r="E58" s="8">
        <v>7434</v>
      </c>
      <c r="K58" s="7" t="s">
        <v>88</v>
      </c>
    </row>
    <row r="59" spans="1:11" s="7" customFormat="1" x14ac:dyDescent="0.2">
      <c r="A59" s="7" t="s">
        <v>159</v>
      </c>
      <c r="C59" s="7" t="s">
        <v>10</v>
      </c>
      <c r="D59" s="12">
        <v>5.1999999999999998E-3</v>
      </c>
      <c r="E59" s="8">
        <v>7153</v>
      </c>
      <c r="K59" s="7" t="s">
        <v>88</v>
      </c>
    </row>
    <row r="60" spans="1:11" s="7" customFormat="1" x14ac:dyDescent="0.2">
      <c r="A60" s="7" t="s">
        <v>160</v>
      </c>
      <c r="C60" s="7" t="s">
        <v>17</v>
      </c>
      <c r="D60" s="12">
        <v>5.1000000000000004E-3</v>
      </c>
      <c r="E60" s="8">
        <v>7097</v>
      </c>
      <c r="K60" s="7" t="s">
        <v>88</v>
      </c>
    </row>
    <row r="61" spans="1:11" s="7" customFormat="1" x14ac:dyDescent="0.2">
      <c r="A61" s="7" t="s">
        <v>162</v>
      </c>
      <c r="C61" s="7" t="s">
        <v>17</v>
      </c>
      <c r="D61" s="12">
        <v>5.0000000000000001E-3</v>
      </c>
      <c r="E61" s="8">
        <v>6982</v>
      </c>
      <c r="K61" s="7" t="s">
        <v>88</v>
      </c>
    </row>
    <row r="62" spans="1:11" s="7" customFormat="1" x14ac:dyDescent="0.2">
      <c r="A62" s="7" t="s">
        <v>163</v>
      </c>
      <c r="C62" s="7" t="s">
        <v>9</v>
      </c>
      <c r="D62" s="12">
        <v>5.0000000000000001E-3</v>
      </c>
      <c r="E62" s="8">
        <v>6924</v>
      </c>
      <c r="K62" s="7" t="s">
        <v>88</v>
      </c>
    </row>
    <row r="63" spans="1:11" s="7" customFormat="1" x14ac:dyDescent="0.2">
      <c r="A63" s="7" t="s">
        <v>164</v>
      </c>
      <c r="C63" s="7" t="s">
        <v>27</v>
      </c>
      <c r="D63" s="12">
        <v>5.0000000000000001E-3</v>
      </c>
      <c r="E63" s="8">
        <v>6887</v>
      </c>
      <c r="K63" s="7" t="s">
        <v>88</v>
      </c>
    </row>
    <row r="64" spans="1:11" s="7" customFormat="1" x14ac:dyDescent="0.2">
      <c r="A64" s="7" t="s">
        <v>166</v>
      </c>
      <c r="C64" s="7" t="s">
        <v>14</v>
      </c>
      <c r="D64" s="12">
        <v>4.8999999999999998E-3</v>
      </c>
      <c r="E64" s="8">
        <v>6711</v>
      </c>
      <c r="K64" s="7" t="s">
        <v>88</v>
      </c>
    </row>
    <row r="65" spans="1:11" s="7" customFormat="1" x14ac:dyDescent="0.2">
      <c r="A65" s="7" t="s">
        <v>167</v>
      </c>
      <c r="C65" s="7" t="s">
        <v>89</v>
      </c>
      <c r="D65" s="12">
        <v>4.7999999999999996E-3</v>
      </c>
      <c r="E65" s="8">
        <v>6633</v>
      </c>
      <c r="K65" s="7" t="s">
        <v>88</v>
      </c>
    </row>
    <row r="66" spans="1:11" s="7" customFormat="1" x14ac:dyDescent="0.2">
      <c r="A66" s="7" t="s">
        <v>168</v>
      </c>
      <c r="C66" s="7" t="s">
        <v>20</v>
      </c>
      <c r="D66" s="12">
        <v>4.7000000000000002E-3</v>
      </c>
      <c r="E66" s="8">
        <v>6457</v>
      </c>
      <c r="K66" s="7" t="s">
        <v>88</v>
      </c>
    </row>
    <row r="67" spans="1:11" s="7" customFormat="1" x14ac:dyDescent="0.2">
      <c r="A67" s="7" t="s">
        <v>169</v>
      </c>
      <c r="C67" s="7" t="s">
        <v>17</v>
      </c>
      <c r="D67" s="12">
        <v>4.5999999999999999E-3</v>
      </c>
      <c r="E67" s="8">
        <v>6380</v>
      </c>
      <c r="K67" s="7" t="s">
        <v>88</v>
      </c>
    </row>
    <row r="68" spans="1:11" s="7" customFormat="1" x14ac:dyDescent="0.2">
      <c r="A68" s="7" t="s">
        <v>170</v>
      </c>
      <c r="C68" s="7" t="s">
        <v>19</v>
      </c>
      <c r="D68" s="12">
        <v>4.4999999999999997E-3</v>
      </c>
      <c r="E68" s="8">
        <v>6289</v>
      </c>
      <c r="K68" s="7" t="s">
        <v>88</v>
      </c>
    </row>
    <row r="69" spans="1:11" s="7" customFormat="1" x14ac:dyDescent="0.2">
      <c r="A69" s="7" t="s">
        <v>172</v>
      </c>
      <c r="C69" s="7" t="s">
        <v>18</v>
      </c>
      <c r="D69" s="12">
        <v>4.3E-3</v>
      </c>
      <c r="E69" s="8">
        <v>5972</v>
      </c>
      <c r="K69" s="7" t="s">
        <v>88</v>
      </c>
    </row>
    <row r="70" spans="1:11" s="7" customFormat="1" x14ac:dyDescent="0.2">
      <c r="A70" s="7" t="s">
        <v>173</v>
      </c>
      <c r="C70" s="7" t="s">
        <v>8</v>
      </c>
      <c r="D70" s="12">
        <v>4.1999999999999997E-3</v>
      </c>
      <c r="E70" s="8">
        <v>5782</v>
      </c>
      <c r="K70" s="7" t="s">
        <v>88</v>
      </c>
    </row>
    <row r="71" spans="1:11" s="7" customFormat="1" x14ac:dyDescent="0.2">
      <c r="A71" s="7" t="s">
        <v>174</v>
      </c>
      <c r="C71" s="7" t="s">
        <v>8</v>
      </c>
      <c r="D71" s="12">
        <v>4.1999999999999997E-3</v>
      </c>
      <c r="E71" s="8">
        <v>5768</v>
      </c>
      <c r="K71" s="7" t="s">
        <v>88</v>
      </c>
    </row>
    <row r="72" spans="1:11" s="7" customFormat="1" x14ac:dyDescent="0.2">
      <c r="A72" s="7" t="s">
        <v>175</v>
      </c>
      <c r="C72" s="7" t="s">
        <v>0</v>
      </c>
      <c r="D72" s="12">
        <v>4.1000000000000003E-3</v>
      </c>
      <c r="E72" s="8">
        <v>5701</v>
      </c>
      <c r="K72" s="7" t="s">
        <v>88</v>
      </c>
    </row>
    <row r="73" spans="1:11" s="7" customFormat="1" x14ac:dyDescent="0.2">
      <c r="A73" s="7" t="s">
        <v>176</v>
      </c>
      <c r="C73" s="7" t="s">
        <v>24</v>
      </c>
      <c r="D73" s="12">
        <v>4.1000000000000003E-3</v>
      </c>
      <c r="E73" s="8">
        <v>5636</v>
      </c>
      <c r="K73" s="7" t="s">
        <v>88</v>
      </c>
    </row>
    <row r="74" spans="1:11" s="7" customFormat="1" x14ac:dyDescent="0.2">
      <c r="A74" s="7" t="s">
        <v>177</v>
      </c>
      <c r="C74" s="7" t="s">
        <v>17</v>
      </c>
      <c r="D74" s="12">
        <v>4.0000000000000001E-3</v>
      </c>
      <c r="E74" s="8">
        <v>5567</v>
      </c>
      <c r="K74" s="7" t="s">
        <v>88</v>
      </c>
    </row>
    <row r="75" spans="1:11" s="7" customFormat="1" x14ac:dyDescent="0.2">
      <c r="A75" s="7" t="s">
        <v>178</v>
      </c>
      <c r="C75" s="7" t="s">
        <v>9</v>
      </c>
      <c r="D75" s="12">
        <v>3.8999999999999998E-3</v>
      </c>
      <c r="E75" s="8">
        <v>5389</v>
      </c>
      <c r="K75" s="7" t="s">
        <v>88</v>
      </c>
    </row>
    <row r="76" spans="1:11" s="7" customFormat="1" x14ac:dyDescent="0.2">
      <c r="A76" s="7" t="s">
        <v>179</v>
      </c>
      <c r="C76" s="7" t="s">
        <v>9</v>
      </c>
      <c r="D76" s="12">
        <v>3.8E-3</v>
      </c>
      <c r="E76" s="8">
        <v>5315</v>
      </c>
      <c r="K76" s="7" t="s">
        <v>88</v>
      </c>
    </row>
    <row r="77" spans="1:11" s="7" customFormat="1" x14ac:dyDescent="0.2">
      <c r="A77" s="7" t="s">
        <v>181</v>
      </c>
      <c r="C77" s="7" t="s">
        <v>10</v>
      </c>
      <c r="D77" s="12">
        <v>3.7000000000000002E-3</v>
      </c>
      <c r="E77" s="8">
        <v>5120</v>
      </c>
      <c r="K77" s="7" t="s">
        <v>88</v>
      </c>
    </row>
    <row r="78" spans="1:11" s="7" customFormat="1" x14ac:dyDescent="0.2">
      <c r="A78" s="7" t="s">
        <v>182</v>
      </c>
      <c r="C78" s="7" t="s">
        <v>19</v>
      </c>
      <c r="D78" s="12">
        <v>3.7000000000000002E-3</v>
      </c>
      <c r="E78" s="8">
        <v>5056</v>
      </c>
      <c r="K78" s="7" t="s">
        <v>88</v>
      </c>
    </row>
    <row r="79" spans="1:11" s="7" customFormat="1" x14ac:dyDescent="0.2">
      <c r="A79" s="7" t="s">
        <v>183</v>
      </c>
      <c r="C79" s="7" t="s">
        <v>18</v>
      </c>
      <c r="D79" s="12">
        <v>3.5999999999999999E-3</v>
      </c>
      <c r="E79" s="8">
        <v>5028</v>
      </c>
      <c r="K79" s="7" t="s">
        <v>88</v>
      </c>
    </row>
    <row r="80" spans="1:11" x14ac:dyDescent="0.2">
      <c r="A80" t="s">
        <v>185</v>
      </c>
      <c r="C80" t="s">
        <v>19</v>
      </c>
      <c r="D80" s="13">
        <v>3.5999999999999999E-3</v>
      </c>
      <c r="E80" s="1">
        <v>4936</v>
      </c>
    </row>
    <row r="81" spans="1:5" x14ac:dyDescent="0.2">
      <c r="A81" t="s">
        <v>186</v>
      </c>
      <c r="C81" t="s">
        <v>24</v>
      </c>
      <c r="D81" s="13">
        <v>3.5000000000000001E-3</v>
      </c>
      <c r="E81" s="1">
        <v>4844</v>
      </c>
    </row>
    <row r="82" spans="1:5" x14ac:dyDescent="0.2">
      <c r="A82" t="s">
        <v>187</v>
      </c>
      <c r="C82" t="s">
        <v>12</v>
      </c>
      <c r="D82" s="13">
        <v>3.5000000000000001E-3</v>
      </c>
      <c r="E82" s="1">
        <v>4824</v>
      </c>
    </row>
    <row r="83" spans="1:5" x14ac:dyDescent="0.2">
      <c r="A83" t="s">
        <v>188</v>
      </c>
      <c r="C83" t="s">
        <v>21</v>
      </c>
      <c r="D83" s="13">
        <v>3.5000000000000001E-3</v>
      </c>
      <c r="E83" s="1">
        <v>4803</v>
      </c>
    </row>
    <row r="84" spans="1:5" x14ac:dyDescent="0.2">
      <c r="A84" t="s">
        <v>189</v>
      </c>
      <c r="C84" t="s">
        <v>12</v>
      </c>
      <c r="D84" s="13">
        <v>3.5000000000000001E-3</v>
      </c>
      <c r="E84" s="1">
        <v>4788</v>
      </c>
    </row>
    <row r="85" spans="1:5" x14ac:dyDescent="0.2">
      <c r="A85" t="s">
        <v>190</v>
      </c>
      <c r="C85" t="s">
        <v>89</v>
      </c>
      <c r="D85" s="13">
        <v>3.3999999999999998E-3</v>
      </c>
      <c r="E85" s="1">
        <v>4704</v>
      </c>
    </row>
    <row r="86" spans="1:5" x14ac:dyDescent="0.2">
      <c r="A86" t="s">
        <v>191</v>
      </c>
      <c r="C86" t="s">
        <v>17</v>
      </c>
      <c r="D86" s="13">
        <v>3.3999999999999998E-3</v>
      </c>
      <c r="E86" s="1">
        <v>4640</v>
      </c>
    </row>
    <row r="87" spans="1:5" x14ac:dyDescent="0.2">
      <c r="A87" t="s">
        <v>192</v>
      </c>
      <c r="C87" t="s">
        <v>15</v>
      </c>
      <c r="D87" s="13">
        <v>3.3E-3</v>
      </c>
      <c r="E87" s="1">
        <v>4584</v>
      </c>
    </row>
    <row r="88" spans="1:5" x14ac:dyDescent="0.2">
      <c r="A88" t="s">
        <v>193</v>
      </c>
      <c r="C88" t="s">
        <v>25</v>
      </c>
      <c r="D88" s="13">
        <v>3.3E-3</v>
      </c>
      <c r="E88" s="1">
        <v>4571</v>
      </c>
    </row>
    <row r="89" spans="1:5" x14ac:dyDescent="0.2">
      <c r="A89" t="s">
        <v>194</v>
      </c>
      <c r="C89" t="s">
        <v>8</v>
      </c>
      <c r="D89" s="13">
        <v>3.2000000000000002E-3</v>
      </c>
      <c r="E89" s="1">
        <v>4389</v>
      </c>
    </row>
    <row r="90" spans="1:5" x14ac:dyDescent="0.2">
      <c r="A90" t="s">
        <v>195</v>
      </c>
      <c r="C90" t="s">
        <v>19</v>
      </c>
      <c r="D90" s="13">
        <v>3.2000000000000002E-3</v>
      </c>
      <c r="E90" s="1">
        <v>4388</v>
      </c>
    </row>
    <row r="91" spans="1:5" x14ac:dyDescent="0.2">
      <c r="A91" t="s">
        <v>196</v>
      </c>
      <c r="C91" t="s">
        <v>13</v>
      </c>
      <c r="D91" s="13">
        <v>3.0999999999999999E-3</v>
      </c>
      <c r="E91" s="1">
        <v>4344</v>
      </c>
    </row>
    <row r="92" spans="1:5" x14ac:dyDescent="0.2">
      <c r="A92" t="s">
        <v>197</v>
      </c>
      <c r="C92" t="s">
        <v>10</v>
      </c>
      <c r="D92" s="13">
        <v>3.0999999999999999E-3</v>
      </c>
      <c r="E92" s="1">
        <v>4344</v>
      </c>
    </row>
    <row r="93" spans="1:5" x14ac:dyDescent="0.2">
      <c r="A93" t="s">
        <v>198</v>
      </c>
      <c r="C93" t="s">
        <v>21</v>
      </c>
      <c r="D93" s="13">
        <v>3.0999999999999999E-3</v>
      </c>
      <c r="E93" s="1">
        <v>4246</v>
      </c>
    </row>
    <row r="94" spans="1:5" x14ac:dyDescent="0.2">
      <c r="A94" t="s">
        <v>199</v>
      </c>
      <c r="C94" t="s">
        <v>20</v>
      </c>
      <c r="D94" s="13">
        <v>3.0000000000000001E-3</v>
      </c>
      <c r="E94" s="1">
        <v>4209</v>
      </c>
    </row>
    <row r="95" spans="1:5" x14ac:dyDescent="0.2">
      <c r="A95" t="s">
        <v>200</v>
      </c>
      <c r="C95" t="s">
        <v>12</v>
      </c>
      <c r="D95" s="13">
        <v>3.0000000000000001E-3</v>
      </c>
      <c r="E95" s="1">
        <v>4182</v>
      </c>
    </row>
    <row r="96" spans="1:5" x14ac:dyDescent="0.2">
      <c r="A96" t="s">
        <v>201</v>
      </c>
      <c r="C96" t="s">
        <v>12</v>
      </c>
      <c r="D96" s="13">
        <v>2.8999999999999998E-3</v>
      </c>
      <c r="E96" s="1">
        <v>4062</v>
      </c>
    </row>
    <row r="97" spans="1:5" x14ac:dyDescent="0.2">
      <c r="A97" t="s">
        <v>202</v>
      </c>
      <c r="C97" t="s">
        <v>14</v>
      </c>
      <c r="D97" s="13">
        <v>2.8999999999999998E-3</v>
      </c>
      <c r="E97" s="1">
        <v>4034</v>
      </c>
    </row>
    <row r="98" spans="1:5" x14ac:dyDescent="0.2">
      <c r="A98" t="s">
        <v>203</v>
      </c>
      <c r="C98" t="s">
        <v>18</v>
      </c>
      <c r="D98" s="13">
        <v>2.8E-3</v>
      </c>
      <c r="E98" s="1">
        <v>3901</v>
      </c>
    </row>
    <row r="99" spans="1:5" x14ac:dyDescent="0.2">
      <c r="A99" t="s">
        <v>204</v>
      </c>
      <c r="C99" t="s">
        <v>12</v>
      </c>
      <c r="D99" s="13">
        <v>2.8E-3</v>
      </c>
      <c r="E99" s="1">
        <v>3881</v>
      </c>
    </row>
    <row r="100" spans="1:5" x14ac:dyDescent="0.2">
      <c r="A100" t="s">
        <v>205</v>
      </c>
      <c r="C100" t="s">
        <v>20</v>
      </c>
      <c r="D100" s="13">
        <v>2.8E-3</v>
      </c>
      <c r="E100" s="1">
        <v>3857</v>
      </c>
    </row>
    <row r="101" spans="1:5" x14ac:dyDescent="0.2">
      <c r="A101" t="s">
        <v>206</v>
      </c>
      <c r="C101" t="s">
        <v>24</v>
      </c>
      <c r="D101" s="13">
        <v>2.8E-3</v>
      </c>
      <c r="E101" s="1">
        <v>3857</v>
      </c>
    </row>
    <row r="102" spans="1:5" x14ac:dyDescent="0.2">
      <c r="A102" t="s">
        <v>207</v>
      </c>
      <c r="C102" t="s">
        <v>19</v>
      </c>
      <c r="D102" s="13">
        <v>2.7000000000000001E-3</v>
      </c>
      <c r="E102" s="1">
        <v>3794</v>
      </c>
    </row>
    <row r="103" spans="1:5" x14ac:dyDescent="0.2">
      <c r="A103" t="s">
        <v>208</v>
      </c>
      <c r="C103" t="s">
        <v>19</v>
      </c>
      <c r="D103" s="13">
        <v>2.7000000000000001E-3</v>
      </c>
      <c r="E103" s="1">
        <v>3769</v>
      </c>
    </row>
    <row r="104" spans="1:5" x14ac:dyDescent="0.2">
      <c r="A104" t="s">
        <v>209</v>
      </c>
      <c r="C104" t="s">
        <v>24</v>
      </c>
      <c r="D104" s="13">
        <v>2.7000000000000001E-3</v>
      </c>
      <c r="E104" s="1">
        <v>3747</v>
      </c>
    </row>
    <row r="105" spans="1:5" x14ac:dyDescent="0.2">
      <c r="A105" t="s">
        <v>210</v>
      </c>
      <c r="C105" t="s">
        <v>20</v>
      </c>
      <c r="D105" s="13">
        <v>2.7000000000000001E-3</v>
      </c>
      <c r="E105" s="1">
        <v>3744</v>
      </c>
    </row>
    <row r="106" spans="1:5" x14ac:dyDescent="0.2">
      <c r="A106" t="s">
        <v>211</v>
      </c>
      <c r="C106" t="s">
        <v>14</v>
      </c>
      <c r="D106" s="13">
        <v>2.7000000000000001E-3</v>
      </c>
      <c r="E106" s="1">
        <v>3741</v>
      </c>
    </row>
    <row r="107" spans="1:5" x14ac:dyDescent="0.2">
      <c r="A107" t="s">
        <v>212</v>
      </c>
      <c r="C107" t="s">
        <v>9</v>
      </c>
      <c r="D107" s="13">
        <v>2.7000000000000001E-3</v>
      </c>
      <c r="E107" s="1">
        <v>3709</v>
      </c>
    </row>
    <row r="108" spans="1:5" x14ac:dyDescent="0.2">
      <c r="A108" t="s">
        <v>213</v>
      </c>
      <c r="C108" t="s">
        <v>12</v>
      </c>
      <c r="D108" s="13">
        <v>2.7000000000000001E-3</v>
      </c>
      <c r="E108" s="1">
        <v>3678</v>
      </c>
    </row>
    <row r="109" spans="1:5" x14ac:dyDescent="0.2">
      <c r="A109" t="s">
        <v>214</v>
      </c>
      <c r="C109" t="s">
        <v>12</v>
      </c>
      <c r="D109" s="13">
        <v>2.5999999999999999E-3</v>
      </c>
      <c r="E109" s="1">
        <v>3561</v>
      </c>
    </row>
    <row r="110" spans="1:5" x14ac:dyDescent="0.2">
      <c r="A110" t="s">
        <v>215</v>
      </c>
      <c r="C110" t="s">
        <v>9</v>
      </c>
      <c r="D110" s="13">
        <v>2.5000000000000001E-3</v>
      </c>
      <c r="E110" s="1">
        <v>3522</v>
      </c>
    </row>
    <row r="111" spans="1:5" x14ac:dyDescent="0.2">
      <c r="A111" t="s">
        <v>216</v>
      </c>
      <c r="C111" t="s">
        <v>17</v>
      </c>
      <c r="D111" s="13">
        <v>2.5000000000000001E-3</v>
      </c>
      <c r="E111" s="1">
        <v>3512</v>
      </c>
    </row>
    <row r="112" spans="1:5" x14ac:dyDescent="0.2">
      <c r="A112" t="s">
        <v>217</v>
      </c>
      <c r="C112" t="s">
        <v>12</v>
      </c>
      <c r="D112" s="13">
        <v>2.3999999999999998E-3</v>
      </c>
      <c r="E112" s="1">
        <v>3355</v>
      </c>
    </row>
    <row r="113" spans="1:5" x14ac:dyDescent="0.2">
      <c r="A113" t="s">
        <v>218</v>
      </c>
      <c r="C113" t="s">
        <v>21</v>
      </c>
      <c r="D113" s="13">
        <v>2.3999999999999998E-3</v>
      </c>
      <c r="E113" s="1">
        <v>3334</v>
      </c>
    </row>
    <row r="114" spans="1:5" x14ac:dyDescent="0.2">
      <c r="A114" t="s">
        <v>219</v>
      </c>
      <c r="C114" t="s">
        <v>140</v>
      </c>
      <c r="D114" s="13">
        <v>2.3999999999999998E-3</v>
      </c>
      <c r="E114" s="1">
        <v>3304</v>
      </c>
    </row>
    <row r="115" spans="1:5" x14ac:dyDescent="0.2">
      <c r="A115" t="s">
        <v>220</v>
      </c>
      <c r="C115" t="s">
        <v>12</v>
      </c>
      <c r="D115" s="13">
        <v>2.3999999999999998E-3</v>
      </c>
      <c r="E115" s="1">
        <v>3290</v>
      </c>
    </row>
    <row r="116" spans="1:5" x14ac:dyDescent="0.2">
      <c r="A116" t="s">
        <v>221</v>
      </c>
      <c r="C116" t="s">
        <v>20</v>
      </c>
      <c r="D116" s="13">
        <v>2.3999999999999998E-3</v>
      </c>
      <c r="E116" s="1">
        <v>3283</v>
      </c>
    </row>
    <row r="117" spans="1:5" x14ac:dyDescent="0.2">
      <c r="A117" t="s">
        <v>222</v>
      </c>
      <c r="C117" t="s">
        <v>20</v>
      </c>
      <c r="D117" s="13">
        <v>2.3999999999999998E-3</v>
      </c>
      <c r="E117" s="1">
        <v>3260</v>
      </c>
    </row>
    <row r="118" spans="1:5" x14ac:dyDescent="0.2">
      <c r="A118" t="s">
        <v>223</v>
      </c>
      <c r="C118" t="s">
        <v>15</v>
      </c>
      <c r="D118" s="13">
        <v>2.3E-3</v>
      </c>
      <c r="E118" s="1">
        <v>3231</v>
      </c>
    </row>
    <row r="119" spans="1:5" x14ac:dyDescent="0.2">
      <c r="A119" t="s">
        <v>224</v>
      </c>
      <c r="C119" t="s">
        <v>22</v>
      </c>
      <c r="D119" s="13">
        <v>2.3E-3</v>
      </c>
      <c r="E119" s="1">
        <v>3171</v>
      </c>
    </row>
    <row r="120" spans="1:5" x14ac:dyDescent="0.2">
      <c r="A120" t="s">
        <v>225</v>
      </c>
      <c r="C120" t="s">
        <v>16</v>
      </c>
      <c r="D120" s="13">
        <v>2.2000000000000001E-3</v>
      </c>
      <c r="E120" s="1">
        <v>3085</v>
      </c>
    </row>
    <row r="121" spans="1:5" x14ac:dyDescent="0.2">
      <c r="A121" t="s">
        <v>226</v>
      </c>
      <c r="C121" t="s">
        <v>0</v>
      </c>
      <c r="D121" s="13">
        <v>2.2000000000000001E-3</v>
      </c>
      <c r="E121" s="1">
        <v>3056</v>
      </c>
    </row>
    <row r="122" spans="1:5" x14ac:dyDescent="0.2">
      <c r="A122" t="s">
        <v>227</v>
      </c>
      <c r="C122" t="s">
        <v>17</v>
      </c>
      <c r="D122" s="13">
        <v>2.2000000000000001E-3</v>
      </c>
      <c r="E122" s="1">
        <v>3047</v>
      </c>
    </row>
    <row r="123" spans="1:5" x14ac:dyDescent="0.2">
      <c r="A123" t="s">
        <v>228</v>
      </c>
      <c r="C123" t="s">
        <v>8</v>
      </c>
      <c r="D123" s="13">
        <v>2.2000000000000001E-3</v>
      </c>
      <c r="E123" s="1">
        <v>3043</v>
      </c>
    </row>
    <row r="124" spans="1:5" x14ac:dyDescent="0.2">
      <c r="A124" t="s">
        <v>229</v>
      </c>
      <c r="C124" t="s">
        <v>89</v>
      </c>
      <c r="D124" s="13">
        <v>2.2000000000000001E-3</v>
      </c>
      <c r="E124" s="1">
        <v>3036</v>
      </c>
    </row>
    <row r="125" spans="1:5" x14ac:dyDescent="0.2">
      <c r="A125" t="s">
        <v>230</v>
      </c>
      <c r="C125" t="s">
        <v>19</v>
      </c>
      <c r="D125" s="13">
        <v>2.2000000000000001E-3</v>
      </c>
      <c r="E125" s="1">
        <v>2997</v>
      </c>
    </row>
    <row r="126" spans="1:5" x14ac:dyDescent="0.2">
      <c r="A126" t="s">
        <v>231</v>
      </c>
      <c r="C126" t="s">
        <v>0</v>
      </c>
      <c r="D126" s="13">
        <v>2.0999999999999999E-3</v>
      </c>
      <c r="E126" s="1">
        <v>2942</v>
      </c>
    </row>
    <row r="127" spans="1:5" x14ac:dyDescent="0.2">
      <c r="A127" t="s">
        <v>232</v>
      </c>
      <c r="C127" t="s">
        <v>19</v>
      </c>
      <c r="D127" s="13">
        <v>2.0999999999999999E-3</v>
      </c>
      <c r="E127" s="1">
        <v>2942</v>
      </c>
    </row>
    <row r="128" spans="1:5" x14ac:dyDescent="0.2">
      <c r="A128" t="s">
        <v>233</v>
      </c>
      <c r="C128" t="s">
        <v>25</v>
      </c>
      <c r="D128" s="13">
        <v>2.0999999999999999E-3</v>
      </c>
      <c r="E128" s="1">
        <v>2902</v>
      </c>
    </row>
    <row r="129" spans="1:5" x14ac:dyDescent="0.2">
      <c r="A129" t="s">
        <v>234</v>
      </c>
      <c r="C129" t="s">
        <v>19</v>
      </c>
      <c r="D129" s="13">
        <v>2.0999999999999999E-3</v>
      </c>
      <c r="E129" s="1">
        <v>2886</v>
      </c>
    </row>
    <row r="130" spans="1:5" x14ac:dyDescent="0.2">
      <c r="A130" t="s">
        <v>235</v>
      </c>
      <c r="C130" t="s">
        <v>19</v>
      </c>
      <c r="D130" s="13">
        <v>2.0999999999999999E-3</v>
      </c>
      <c r="E130" s="1">
        <v>2868</v>
      </c>
    </row>
    <row r="131" spans="1:5" x14ac:dyDescent="0.2">
      <c r="A131" t="s">
        <v>236</v>
      </c>
      <c r="C131" t="s">
        <v>140</v>
      </c>
      <c r="D131" s="13">
        <v>2.0999999999999999E-3</v>
      </c>
      <c r="E131" s="1">
        <v>2862</v>
      </c>
    </row>
    <row r="132" spans="1:5" x14ac:dyDescent="0.2">
      <c r="A132" t="s">
        <v>237</v>
      </c>
      <c r="C132" t="s">
        <v>18</v>
      </c>
      <c r="D132" s="13">
        <v>2.0999999999999999E-3</v>
      </c>
      <c r="E132" s="1">
        <v>2861</v>
      </c>
    </row>
    <row r="133" spans="1:5" x14ac:dyDescent="0.2">
      <c r="A133" t="s">
        <v>238</v>
      </c>
      <c r="C133" t="s">
        <v>18</v>
      </c>
      <c r="D133" s="13">
        <v>2.0999999999999999E-3</v>
      </c>
      <c r="E133" s="1">
        <v>2860</v>
      </c>
    </row>
    <row r="134" spans="1:5" x14ac:dyDescent="0.2">
      <c r="A134" t="s">
        <v>239</v>
      </c>
      <c r="C134" t="s">
        <v>19</v>
      </c>
      <c r="D134" s="13">
        <v>2.0999999999999999E-3</v>
      </c>
      <c r="E134" s="1">
        <v>2847</v>
      </c>
    </row>
    <row r="135" spans="1:5" x14ac:dyDescent="0.2">
      <c r="A135" t="s">
        <v>240</v>
      </c>
      <c r="C135" t="s">
        <v>19</v>
      </c>
      <c r="D135" s="13">
        <v>2E-3</v>
      </c>
      <c r="E135" s="1">
        <v>2835</v>
      </c>
    </row>
    <row r="136" spans="1:5" x14ac:dyDescent="0.2">
      <c r="A136" t="s">
        <v>241</v>
      </c>
      <c r="C136" t="s">
        <v>12</v>
      </c>
      <c r="D136" s="13">
        <v>2E-3</v>
      </c>
      <c r="E136" s="1">
        <v>2828</v>
      </c>
    </row>
    <row r="137" spans="1:5" x14ac:dyDescent="0.2">
      <c r="A137" t="s">
        <v>242</v>
      </c>
      <c r="C137" t="s">
        <v>18</v>
      </c>
      <c r="D137" s="13">
        <v>2E-3</v>
      </c>
      <c r="E137" s="1">
        <v>2797</v>
      </c>
    </row>
    <row r="138" spans="1:5" x14ac:dyDescent="0.2">
      <c r="A138" t="s">
        <v>243</v>
      </c>
      <c r="C138" t="s">
        <v>21</v>
      </c>
      <c r="D138" s="13">
        <v>2E-3</v>
      </c>
      <c r="E138" s="1">
        <v>2792</v>
      </c>
    </row>
    <row r="139" spans="1:5" x14ac:dyDescent="0.2">
      <c r="A139" t="s">
        <v>244</v>
      </c>
      <c r="C139" t="s">
        <v>13</v>
      </c>
      <c r="D139" s="13">
        <v>2E-3</v>
      </c>
      <c r="E139" s="1">
        <v>2792</v>
      </c>
    </row>
    <row r="140" spans="1:5" x14ac:dyDescent="0.2">
      <c r="A140" t="s">
        <v>245</v>
      </c>
      <c r="C140" t="s">
        <v>15</v>
      </c>
      <c r="D140" s="13">
        <v>2E-3</v>
      </c>
      <c r="E140" s="1">
        <v>2764</v>
      </c>
    </row>
    <row r="141" spans="1:5" x14ac:dyDescent="0.2">
      <c r="A141" t="s">
        <v>246</v>
      </c>
      <c r="C141" t="s">
        <v>10</v>
      </c>
      <c r="D141" s="13">
        <v>2E-3</v>
      </c>
      <c r="E141" s="1">
        <v>2763</v>
      </c>
    </row>
    <row r="142" spans="1:5" x14ac:dyDescent="0.2">
      <c r="A142" t="s">
        <v>247</v>
      </c>
      <c r="C142" t="s">
        <v>13</v>
      </c>
      <c r="D142" s="13">
        <v>2E-3</v>
      </c>
      <c r="E142" s="1">
        <v>2702</v>
      </c>
    </row>
    <row r="143" spans="1:5" x14ac:dyDescent="0.2">
      <c r="A143" t="s">
        <v>248</v>
      </c>
      <c r="C143" t="s">
        <v>9</v>
      </c>
      <c r="D143" s="13">
        <v>1.9E-3</v>
      </c>
      <c r="E143" s="1">
        <v>2695</v>
      </c>
    </row>
    <row r="144" spans="1:5" x14ac:dyDescent="0.2">
      <c r="A144" t="s">
        <v>249</v>
      </c>
      <c r="C144" t="s">
        <v>19</v>
      </c>
      <c r="D144" s="13">
        <v>1.9E-3</v>
      </c>
      <c r="E144" s="1">
        <v>2686</v>
      </c>
    </row>
    <row r="145" spans="1:5" x14ac:dyDescent="0.2">
      <c r="A145" t="s">
        <v>250</v>
      </c>
      <c r="C145" t="s">
        <v>8</v>
      </c>
      <c r="D145" s="13">
        <v>1.9E-3</v>
      </c>
      <c r="E145" s="1">
        <v>2682</v>
      </c>
    </row>
    <row r="146" spans="1:5" x14ac:dyDescent="0.2">
      <c r="A146" t="s">
        <v>251</v>
      </c>
      <c r="C146" t="s">
        <v>9</v>
      </c>
      <c r="D146" s="13">
        <v>1.9E-3</v>
      </c>
      <c r="E146" s="1">
        <v>2626</v>
      </c>
    </row>
    <row r="147" spans="1:5" x14ac:dyDescent="0.2">
      <c r="A147" t="s">
        <v>252</v>
      </c>
      <c r="C147" t="s">
        <v>18</v>
      </c>
      <c r="D147" s="85">
        <v>1.9E-3</v>
      </c>
      <c r="E147" s="1">
        <v>2611</v>
      </c>
    </row>
    <row r="148" spans="1:5" x14ac:dyDescent="0.2">
      <c r="A148" t="s">
        <v>253</v>
      </c>
      <c r="C148" t="s">
        <v>19</v>
      </c>
      <c r="D148" s="13">
        <v>1.9E-3</v>
      </c>
      <c r="E148" s="1">
        <v>2579</v>
      </c>
    </row>
    <row r="149" spans="1:5" x14ac:dyDescent="0.2">
      <c r="A149" t="s">
        <v>254</v>
      </c>
      <c r="C149" t="s">
        <v>21</v>
      </c>
      <c r="D149" s="13">
        <v>1.9E-3</v>
      </c>
      <c r="E149" s="1">
        <v>2576</v>
      </c>
    </row>
    <row r="150" spans="1:5" x14ac:dyDescent="0.2">
      <c r="A150" t="s">
        <v>255</v>
      </c>
      <c r="C150" t="s">
        <v>19</v>
      </c>
      <c r="D150" s="13">
        <v>1.9E-3</v>
      </c>
      <c r="E150" s="1">
        <v>2571</v>
      </c>
    </row>
    <row r="151" spans="1:5" x14ac:dyDescent="0.2">
      <c r="A151" t="s">
        <v>256</v>
      </c>
      <c r="C151" t="s">
        <v>15</v>
      </c>
      <c r="D151" s="13">
        <v>1.8E-3</v>
      </c>
      <c r="E151" s="1">
        <v>2549</v>
      </c>
    </row>
    <row r="152" spans="1:5" x14ac:dyDescent="0.2">
      <c r="A152" t="s">
        <v>257</v>
      </c>
      <c r="C152" t="s">
        <v>19</v>
      </c>
      <c r="D152" s="13">
        <v>1.8E-3</v>
      </c>
      <c r="E152" s="1">
        <v>2548</v>
      </c>
    </row>
    <row r="153" spans="1:5" x14ac:dyDescent="0.2">
      <c r="A153" t="s">
        <v>258</v>
      </c>
      <c r="C153" t="s">
        <v>24</v>
      </c>
      <c r="D153" s="13">
        <v>1.8E-3</v>
      </c>
      <c r="E153" s="1">
        <v>2502</v>
      </c>
    </row>
    <row r="154" spans="1:5" x14ac:dyDescent="0.2">
      <c r="A154" t="s">
        <v>259</v>
      </c>
      <c r="C154" t="s">
        <v>24</v>
      </c>
      <c r="D154" s="13">
        <v>1.8E-3</v>
      </c>
      <c r="E154" s="1">
        <v>2488</v>
      </c>
    </row>
    <row r="155" spans="1:5" x14ac:dyDescent="0.2">
      <c r="A155" t="s">
        <v>260</v>
      </c>
      <c r="C155" t="s">
        <v>8</v>
      </c>
      <c r="D155" s="13">
        <v>1.8E-3</v>
      </c>
      <c r="E155" s="1">
        <v>2482</v>
      </c>
    </row>
    <row r="156" spans="1:5" x14ac:dyDescent="0.2">
      <c r="A156" t="s">
        <v>261</v>
      </c>
      <c r="C156" t="s">
        <v>19</v>
      </c>
      <c r="D156" s="13">
        <v>1.8E-3</v>
      </c>
      <c r="E156" s="1">
        <v>2477</v>
      </c>
    </row>
    <row r="157" spans="1:5" x14ac:dyDescent="0.2">
      <c r="A157" t="s">
        <v>262</v>
      </c>
      <c r="C157" t="s">
        <v>18</v>
      </c>
      <c r="D157" s="13">
        <v>1.8E-3</v>
      </c>
      <c r="E157" s="1">
        <v>2466</v>
      </c>
    </row>
    <row r="158" spans="1:5" x14ac:dyDescent="0.2">
      <c r="A158" t="s">
        <v>263</v>
      </c>
      <c r="C158" t="s">
        <v>89</v>
      </c>
      <c r="D158" s="13">
        <v>1.8E-3</v>
      </c>
      <c r="E158" s="1">
        <v>2446</v>
      </c>
    </row>
    <row r="159" spans="1:5" x14ac:dyDescent="0.2">
      <c r="A159" t="s">
        <v>264</v>
      </c>
      <c r="C159" t="s">
        <v>19</v>
      </c>
      <c r="D159" s="13">
        <v>1.6999999999999999E-3</v>
      </c>
      <c r="E159" s="1">
        <v>2331</v>
      </c>
    </row>
    <row r="160" spans="1:5" x14ac:dyDescent="0.2">
      <c r="A160" t="s">
        <v>265</v>
      </c>
      <c r="C160" t="s">
        <v>8</v>
      </c>
      <c r="D160" s="13">
        <v>1.6999999999999999E-3</v>
      </c>
      <c r="E160" s="1">
        <v>2322</v>
      </c>
    </row>
    <row r="161" spans="1:5" x14ac:dyDescent="0.2">
      <c r="A161" t="s">
        <v>266</v>
      </c>
      <c r="C161" t="s">
        <v>17</v>
      </c>
      <c r="D161" s="13">
        <v>1.6999999999999999E-3</v>
      </c>
      <c r="E161" s="1">
        <v>2290</v>
      </c>
    </row>
    <row r="162" spans="1:5" x14ac:dyDescent="0.2">
      <c r="A162" t="s">
        <v>267</v>
      </c>
      <c r="C162" t="s">
        <v>12</v>
      </c>
      <c r="D162" s="13">
        <v>1.6000000000000001E-3</v>
      </c>
      <c r="E162" s="1">
        <v>2259</v>
      </c>
    </row>
    <row r="163" spans="1:5" x14ac:dyDescent="0.2">
      <c r="A163" t="s">
        <v>268</v>
      </c>
      <c r="C163" t="s">
        <v>140</v>
      </c>
      <c r="D163" s="13">
        <v>1.6000000000000001E-3</v>
      </c>
      <c r="E163" s="1">
        <v>2255</v>
      </c>
    </row>
    <row r="164" spans="1:5" x14ac:dyDescent="0.2">
      <c r="A164" t="s">
        <v>269</v>
      </c>
      <c r="C164" t="s">
        <v>12</v>
      </c>
      <c r="D164" s="13">
        <v>1.6000000000000001E-3</v>
      </c>
      <c r="E164" s="1">
        <v>2227</v>
      </c>
    </row>
    <row r="165" spans="1:5" x14ac:dyDescent="0.2">
      <c r="A165" t="s">
        <v>270</v>
      </c>
      <c r="C165" t="s">
        <v>12</v>
      </c>
      <c r="D165" s="13">
        <v>1.6000000000000001E-3</v>
      </c>
      <c r="E165" s="1">
        <v>2221</v>
      </c>
    </row>
    <row r="166" spans="1:5" x14ac:dyDescent="0.2">
      <c r="A166" t="s">
        <v>271</v>
      </c>
      <c r="C166" t="s">
        <v>9</v>
      </c>
      <c r="D166" s="13">
        <v>1.6000000000000001E-3</v>
      </c>
      <c r="E166" s="1">
        <v>2182</v>
      </c>
    </row>
    <row r="167" spans="1:5" x14ac:dyDescent="0.2">
      <c r="A167" t="s">
        <v>272</v>
      </c>
      <c r="C167" t="s">
        <v>14</v>
      </c>
      <c r="D167" s="13">
        <v>1.6000000000000001E-3</v>
      </c>
      <c r="E167" s="1">
        <v>2174</v>
      </c>
    </row>
    <row r="168" spans="1:5" x14ac:dyDescent="0.2">
      <c r="A168" t="s">
        <v>273</v>
      </c>
      <c r="C168" t="s">
        <v>10</v>
      </c>
      <c r="D168" s="13">
        <v>1.6000000000000001E-3</v>
      </c>
      <c r="E168" s="1">
        <v>2165</v>
      </c>
    </row>
    <row r="169" spans="1:5" x14ac:dyDescent="0.2">
      <c r="A169" t="s">
        <v>274</v>
      </c>
      <c r="C169" t="s">
        <v>0</v>
      </c>
      <c r="D169" s="13">
        <v>1.6000000000000001E-3</v>
      </c>
      <c r="E169" s="1">
        <v>2164</v>
      </c>
    </row>
    <row r="170" spans="1:5" x14ac:dyDescent="0.2">
      <c r="A170" t="s">
        <v>275</v>
      </c>
      <c r="C170" t="s">
        <v>21</v>
      </c>
      <c r="D170" s="13">
        <v>1.5E-3</v>
      </c>
      <c r="E170" s="1">
        <v>2092</v>
      </c>
    </row>
    <row r="171" spans="1:5" x14ac:dyDescent="0.2">
      <c r="A171" t="s">
        <v>276</v>
      </c>
      <c r="C171" t="s">
        <v>17</v>
      </c>
      <c r="D171" s="13">
        <v>1.5E-3</v>
      </c>
      <c r="E171" s="1">
        <v>2061</v>
      </c>
    </row>
    <row r="172" spans="1:5" x14ac:dyDescent="0.2">
      <c r="A172" t="s">
        <v>277</v>
      </c>
      <c r="C172" t="s">
        <v>24</v>
      </c>
      <c r="D172" s="13">
        <v>1.5E-3</v>
      </c>
      <c r="E172" s="1">
        <v>2042</v>
      </c>
    </row>
    <row r="173" spans="1:5" x14ac:dyDescent="0.2">
      <c r="A173" t="s">
        <v>278</v>
      </c>
      <c r="C173" t="s">
        <v>140</v>
      </c>
      <c r="D173" s="13">
        <v>1.5E-3</v>
      </c>
      <c r="E173" s="1">
        <v>2038</v>
      </c>
    </row>
    <row r="174" spans="1:5" x14ac:dyDescent="0.2">
      <c r="A174" t="s">
        <v>279</v>
      </c>
      <c r="C174" t="s">
        <v>26</v>
      </c>
      <c r="D174" s="13">
        <v>1.5E-3</v>
      </c>
      <c r="E174" s="1">
        <v>2028</v>
      </c>
    </row>
    <row r="175" spans="1:5" x14ac:dyDescent="0.2">
      <c r="A175" t="s">
        <v>280</v>
      </c>
      <c r="C175" t="s">
        <v>19</v>
      </c>
      <c r="D175" s="13">
        <v>1.5E-3</v>
      </c>
      <c r="E175" s="1">
        <v>2006</v>
      </c>
    </row>
    <row r="176" spans="1:5" x14ac:dyDescent="0.2">
      <c r="A176" t="s">
        <v>281</v>
      </c>
      <c r="C176" t="s">
        <v>20</v>
      </c>
      <c r="D176" s="13">
        <v>1.4E-3</v>
      </c>
      <c r="E176" s="1">
        <v>1932</v>
      </c>
    </row>
    <row r="177" spans="1:5" x14ac:dyDescent="0.2">
      <c r="A177" t="s">
        <v>282</v>
      </c>
      <c r="C177" t="s">
        <v>8</v>
      </c>
      <c r="D177" s="13">
        <v>1.4E-3</v>
      </c>
      <c r="E177" s="1">
        <v>1929</v>
      </c>
    </row>
    <row r="178" spans="1:5" x14ac:dyDescent="0.2">
      <c r="A178" t="s">
        <v>283</v>
      </c>
      <c r="C178" t="s">
        <v>15</v>
      </c>
      <c r="D178" s="13">
        <v>1.4E-3</v>
      </c>
      <c r="E178" s="1">
        <v>1900</v>
      </c>
    </row>
    <row r="179" spans="1:5" x14ac:dyDescent="0.2">
      <c r="A179" t="s">
        <v>284</v>
      </c>
      <c r="C179" t="s">
        <v>140</v>
      </c>
      <c r="D179" s="13">
        <v>1.4E-3</v>
      </c>
      <c r="E179" s="1">
        <v>1878</v>
      </c>
    </row>
    <row r="180" spans="1:5" x14ac:dyDescent="0.2">
      <c r="A180" t="s">
        <v>285</v>
      </c>
      <c r="C180" t="s">
        <v>20</v>
      </c>
      <c r="D180" s="13">
        <v>1.2999999999999999E-3</v>
      </c>
      <c r="E180" s="1">
        <v>1847</v>
      </c>
    </row>
    <row r="181" spans="1:5" x14ac:dyDescent="0.2">
      <c r="A181" t="s">
        <v>286</v>
      </c>
      <c r="C181" t="s">
        <v>12</v>
      </c>
      <c r="D181" s="13">
        <v>1.2999999999999999E-3</v>
      </c>
      <c r="E181" s="1">
        <v>1837</v>
      </c>
    </row>
    <row r="182" spans="1:5" x14ac:dyDescent="0.2">
      <c r="A182" t="s">
        <v>287</v>
      </c>
      <c r="C182" t="s">
        <v>26</v>
      </c>
      <c r="D182" s="13">
        <v>1.2999999999999999E-3</v>
      </c>
      <c r="E182" s="1">
        <v>1826</v>
      </c>
    </row>
    <row r="183" spans="1:5" x14ac:dyDescent="0.2">
      <c r="A183" t="s">
        <v>288</v>
      </c>
      <c r="C183" t="s">
        <v>21</v>
      </c>
      <c r="D183" s="13">
        <v>1.2999999999999999E-3</v>
      </c>
      <c r="E183" s="1">
        <v>1782</v>
      </c>
    </row>
    <row r="184" spans="1:5" x14ac:dyDescent="0.2">
      <c r="A184" t="s">
        <v>289</v>
      </c>
      <c r="C184" t="s">
        <v>21</v>
      </c>
      <c r="D184" s="13">
        <v>1.2999999999999999E-3</v>
      </c>
      <c r="E184" s="1">
        <v>1746</v>
      </c>
    </row>
    <row r="185" spans="1:5" x14ac:dyDescent="0.2">
      <c r="A185" t="s">
        <v>290</v>
      </c>
      <c r="C185" t="s">
        <v>24</v>
      </c>
      <c r="D185" s="13">
        <v>1.2999999999999999E-3</v>
      </c>
      <c r="E185" s="1">
        <v>1738</v>
      </c>
    </row>
    <row r="186" spans="1:5" x14ac:dyDescent="0.2">
      <c r="A186" t="s">
        <v>291</v>
      </c>
      <c r="C186" t="s">
        <v>19</v>
      </c>
      <c r="D186" s="13">
        <v>1.2999999999999999E-3</v>
      </c>
      <c r="E186" s="1">
        <v>1732</v>
      </c>
    </row>
    <row r="187" spans="1:5" x14ac:dyDescent="0.2">
      <c r="A187" t="s">
        <v>292</v>
      </c>
      <c r="C187" t="s">
        <v>19</v>
      </c>
      <c r="D187" s="13">
        <v>1.1999999999999999E-3</v>
      </c>
      <c r="E187" s="1">
        <v>1718</v>
      </c>
    </row>
    <row r="188" spans="1:5" x14ac:dyDescent="0.2">
      <c r="A188" t="s">
        <v>293</v>
      </c>
      <c r="C188" t="s">
        <v>21</v>
      </c>
      <c r="D188" s="13">
        <v>1.1999999999999999E-3</v>
      </c>
      <c r="E188" s="1">
        <v>1701</v>
      </c>
    </row>
    <row r="189" spans="1:5" x14ac:dyDescent="0.2">
      <c r="A189" t="s">
        <v>294</v>
      </c>
      <c r="C189" t="s">
        <v>8</v>
      </c>
      <c r="D189" s="13">
        <v>1.1999999999999999E-3</v>
      </c>
      <c r="E189" s="1">
        <v>1690</v>
      </c>
    </row>
    <row r="190" spans="1:5" x14ac:dyDescent="0.2">
      <c r="A190" t="s">
        <v>295</v>
      </c>
      <c r="C190" t="s">
        <v>19</v>
      </c>
      <c r="D190" s="13">
        <v>1.1999999999999999E-3</v>
      </c>
      <c r="E190" s="1">
        <v>1669</v>
      </c>
    </row>
    <row r="191" spans="1:5" x14ac:dyDescent="0.2">
      <c r="A191" t="s">
        <v>296</v>
      </c>
      <c r="C191" t="s">
        <v>26</v>
      </c>
      <c r="D191" s="13">
        <v>1.1999999999999999E-3</v>
      </c>
      <c r="E191" s="1">
        <v>1665</v>
      </c>
    </row>
    <row r="192" spans="1:5" x14ac:dyDescent="0.2">
      <c r="A192" t="s">
        <v>297</v>
      </c>
      <c r="C192" t="s">
        <v>140</v>
      </c>
      <c r="D192" s="13">
        <v>1.1999999999999999E-3</v>
      </c>
      <c r="E192" s="1">
        <v>1644</v>
      </c>
    </row>
    <row r="193" spans="1:5" x14ac:dyDescent="0.2">
      <c r="A193" t="s">
        <v>298</v>
      </c>
      <c r="C193" t="s">
        <v>19</v>
      </c>
      <c r="D193" s="13">
        <v>1.1999999999999999E-3</v>
      </c>
      <c r="E193" s="1">
        <v>1641</v>
      </c>
    </row>
    <row r="194" spans="1:5" x14ac:dyDescent="0.2">
      <c r="A194" t="s">
        <v>299</v>
      </c>
      <c r="C194" t="s">
        <v>10</v>
      </c>
      <c r="D194" s="13">
        <v>1.1999999999999999E-3</v>
      </c>
      <c r="E194" s="1">
        <v>1625</v>
      </c>
    </row>
    <row r="195" spans="1:5" x14ac:dyDescent="0.2">
      <c r="A195" t="s">
        <v>300</v>
      </c>
      <c r="C195" t="s">
        <v>16</v>
      </c>
      <c r="D195" s="13">
        <v>1.1999999999999999E-3</v>
      </c>
      <c r="E195" s="1">
        <v>1612</v>
      </c>
    </row>
    <row r="196" spans="1:5" x14ac:dyDescent="0.2">
      <c r="A196" t="s">
        <v>301</v>
      </c>
      <c r="C196" t="s">
        <v>24</v>
      </c>
      <c r="D196" s="13">
        <v>1.1999999999999999E-3</v>
      </c>
      <c r="E196" s="1">
        <v>1607</v>
      </c>
    </row>
    <row r="197" spans="1:5" x14ac:dyDescent="0.2">
      <c r="A197" t="s">
        <v>302</v>
      </c>
      <c r="C197" t="s">
        <v>18</v>
      </c>
      <c r="D197" s="13">
        <v>1.1999999999999999E-3</v>
      </c>
      <c r="E197" s="1">
        <v>1597</v>
      </c>
    </row>
    <row r="198" spans="1:5" x14ac:dyDescent="0.2">
      <c r="A198" t="s">
        <v>303</v>
      </c>
      <c r="C198" t="s">
        <v>89</v>
      </c>
      <c r="D198" s="13">
        <v>1.1000000000000001E-3</v>
      </c>
      <c r="E198" s="1">
        <v>1565</v>
      </c>
    </row>
    <row r="199" spans="1:5" x14ac:dyDescent="0.2">
      <c r="A199" t="s">
        <v>304</v>
      </c>
      <c r="C199" t="s">
        <v>8</v>
      </c>
      <c r="D199" s="13">
        <v>1.1000000000000001E-3</v>
      </c>
      <c r="E199" s="1">
        <v>1560</v>
      </c>
    </row>
    <row r="200" spans="1:5" x14ac:dyDescent="0.2">
      <c r="A200" t="s">
        <v>305</v>
      </c>
      <c r="C200" t="s">
        <v>89</v>
      </c>
      <c r="D200" s="13">
        <v>1.1000000000000001E-3</v>
      </c>
      <c r="E200" s="1">
        <v>1557</v>
      </c>
    </row>
    <row r="201" spans="1:5" x14ac:dyDescent="0.2">
      <c r="A201" t="s">
        <v>306</v>
      </c>
      <c r="C201" t="s">
        <v>19</v>
      </c>
      <c r="D201" s="13">
        <v>1.1000000000000001E-3</v>
      </c>
      <c r="E201" s="1">
        <v>1554</v>
      </c>
    </row>
    <row r="202" spans="1:5" x14ac:dyDescent="0.2">
      <c r="A202" t="s">
        <v>307</v>
      </c>
      <c r="C202" t="s">
        <v>18</v>
      </c>
      <c r="D202" s="13">
        <v>1.1000000000000001E-3</v>
      </c>
      <c r="E202" s="1">
        <v>1553</v>
      </c>
    </row>
    <row r="203" spans="1:5" x14ac:dyDescent="0.2">
      <c r="A203" t="s">
        <v>308</v>
      </c>
      <c r="C203" t="s">
        <v>10</v>
      </c>
      <c r="D203" s="13">
        <v>1.1000000000000001E-3</v>
      </c>
      <c r="E203" s="1">
        <v>1533</v>
      </c>
    </row>
    <row r="204" spans="1:5" x14ac:dyDescent="0.2">
      <c r="A204" t="s">
        <v>309</v>
      </c>
      <c r="C204" t="s">
        <v>16</v>
      </c>
      <c r="D204" s="13">
        <v>1.1000000000000001E-3</v>
      </c>
      <c r="E204" s="1">
        <v>1525</v>
      </c>
    </row>
    <row r="205" spans="1:5" x14ac:dyDescent="0.2">
      <c r="A205" t="s">
        <v>310</v>
      </c>
      <c r="C205" t="s">
        <v>89</v>
      </c>
      <c r="D205" s="13">
        <v>1.1000000000000001E-3</v>
      </c>
      <c r="E205" s="1">
        <v>1505</v>
      </c>
    </row>
    <row r="206" spans="1:5" x14ac:dyDescent="0.2">
      <c r="A206" t="s">
        <v>311</v>
      </c>
      <c r="C206" t="s">
        <v>10</v>
      </c>
      <c r="D206" s="13">
        <v>1.1000000000000001E-3</v>
      </c>
      <c r="E206" s="1">
        <v>1492</v>
      </c>
    </row>
    <row r="207" spans="1:5" x14ac:dyDescent="0.2">
      <c r="A207" t="s">
        <v>312</v>
      </c>
      <c r="C207" t="s">
        <v>140</v>
      </c>
      <c r="D207" s="13">
        <v>1.1000000000000001E-3</v>
      </c>
      <c r="E207" s="1">
        <v>1489</v>
      </c>
    </row>
    <row r="208" spans="1:5" x14ac:dyDescent="0.2">
      <c r="A208" t="s">
        <v>313</v>
      </c>
      <c r="C208" t="s">
        <v>26</v>
      </c>
      <c r="D208" s="13">
        <v>1.1000000000000001E-3</v>
      </c>
      <c r="E208" s="1">
        <v>1467</v>
      </c>
    </row>
    <row r="209" spans="1:5" x14ac:dyDescent="0.2">
      <c r="A209" t="s">
        <v>314</v>
      </c>
      <c r="C209" t="s">
        <v>140</v>
      </c>
      <c r="D209" s="13">
        <v>1.1000000000000001E-3</v>
      </c>
      <c r="E209" s="1">
        <v>1456</v>
      </c>
    </row>
    <row r="210" spans="1:5" x14ac:dyDescent="0.2">
      <c r="A210" t="s">
        <v>315</v>
      </c>
      <c r="C210" t="s">
        <v>8</v>
      </c>
      <c r="D210" s="13">
        <v>1E-3</v>
      </c>
      <c r="E210" s="1">
        <v>1450</v>
      </c>
    </row>
    <row r="211" spans="1:5" x14ac:dyDescent="0.2">
      <c r="A211" t="s">
        <v>316</v>
      </c>
      <c r="C211" t="s">
        <v>8</v>
      </c>
      <c r="D211" s="13">
        <v>1E-3</v>
      </c>
      <c r="E211" s="1">
        <v>1436</v>
      </c>
    </row>
    <row r="212" spans="1:5" x14ac:dyDescent="0.2">
      <c r="A212" t="s">
        <v>317</v>
      </c>
      <c r="C212" t="s">
        <v>8</v>
      </c>
      <c r="D212" s="13">
        <v>1E-3</v>
      </c>
      <c r="E212" s="1">
        <v>1420</v>
      </c>
    </row>
    <row r="213" spans="1:5" x14ac:dyDescent="0.2">
      <c r="A213" t="s">
        <v>318</v>
      </c>
      <c r="C213" t="s">
        <v>19</v>
      </c>
      <c r="D213" s="13">
        <v>1E-3</v>
      </c>
      <c r="E213" s="1">
        <v>1419</v>
      </c>
    </row>
    <row r="214" spans="1:5" x14ac:dyDescent="0.2">
      <c r="A214" t="s">
        <v>319</v>
      </c>
      <c r="C214" t="s">
        <v>26</v>
      </c>
      <c r="D214" s="13">
        <v>1E-3</v>
      </c>
      <c r="E214" s="1">
        <v>1412</v>
      </c>
    </row>
    <row r="215" spans="1:5" x14ac:dyDescent="0.2">
      <c r="A215" t="s">
        <v>320</v>
      </c>
      <c r="C215" t="s">
        <v>13</v>
      </c>
      <c r="D215" s="13">
        <v>1E-3</v>
      </c>
      <c r="E215" s="1">
        <v>1400</v>
      </c>
    </row>
    <row r="216" spans="1:5" x14ac:dyDescent="0.2">
      <c r="A216" t="s">
        <v>321</v>
      </c>
      <c r="C216" t="s">
        <v>21</v>
      </c>
      <c r="D216" s="13">
        <v>1E-3</v>
      </c>
      <c r="E216" s="1">
        <v>1389</v>
      </c>
    </row>
    <row r="217" spans="1:5" x14ac:dyDescent="0.2">
      <c r="A217" t="s">
        <v>322</v>
      </c>
      <c r="C217" t="s">
        <v>21</v>
      </c>
      <c r="D217" s="13">
        <v>1E-3</v>
      </c>
      <c r="E217" s="1">
        <v>1365</v>
      </c>
    </row>
    <row r="218" spans="1:5" x14ac:dyDescent="0.2">
      <c r="A218" t="s">
        <v>323</v>
      </c>
      <c r="C218" t="s">
        <v>20</v>
      </c>
      <c r="D218" s="13">
        <v>1E-3</v>
      </c>
      <c r="E218" s="1">
        <v>1358</v>
      </c>
    </row>
    <row r="219" spans="1:5" x14ac:dyDescent="0.2">
      <c r="A219" t="s">
        <v>324</v>
      </c>
      <c r="C219" t="s">
        <v>140</v>
      </c>
      <c r="D219" s="13">
        <v>1E-3</v>
      </c>
      <c r="E219" s="1">
        <v>1356</v>
      </c>
    </row>
    <row r="220" spans="1:5" x14ac:dyDescent="0.2">
      <c r="A220" t="s">
        <v>325</v>
      </c>
      <c r="C220" t="s">
        <v>15</v>
      </c>
      <c r="D220" s="13">
        <v>1E-3</v>
      </c>
      <c r="E220" s="1">
        <v>1350</v>
      </c>
    </row>
    <row r="221" spans="1:5" x14ac:dyDescent="0.2">
      <c r="A221" t="s">
        <v>326</v>
      </c>
      <c r="C221" t="s">
        <v>19</v>
      </c>
      <c r="D221" s="13">
        <v>1E-3</v>
      </c>
      <c r="E221" s="1">
        <v>1329</v>
      </c>
    </row>
    <row r="222" spans="1:5" x14ac:dyDescent="0.2">
      <c r="A222" t="s">
        <v>327</v>
      </c>
      <c r="C222" t="s">
        <v>26</v>
      </c>
      <c r="D222" s="13">
        <v>1E-3</v>
      </c>
      <c r="E222" s="1">
        <v>1325</v>
      </c>
    </row>
    <row r="223" spans="1:5" x14ac:dyDescent="0.2">
      <c r="A223" t="s">
        <v>328</v>
      </c>
      <c r="C223" t="s">
        <v>22</v>
      </c>
      <c r="D223" s="13">
        <v>1E-3</v>
      </c>
      <c r="E223" s="1">
        <v>1318</v>
      </c>
    </row>
    <row r="224" spans="1:5" x14ac:dyDescent="0.2">
      <c r="A224" t="s">
        <v>329</v>
      </c>
      <c r="C224" t="s">
        <v>26</v>
      </c>
      <c r="D224" s="13">
        <v>8.9999999999999998E-4</v>
      </c>
      <c r="E224" s="1">
        <v>1288</v>
      </c>
    </row>
    <row r="225" spans="1:5" x14ac:dyDescent="0.2">
      <c r="A225" t="s">
        <v>330</v>
      </c>
      <c r="C225" t="s">
        <v>140</v>
      </c>
      <c r="D225" s="13">
        <v>8.9999999999999998E-4</v>
      </c>
      <c r="E225" s="1">
        <v>1285</v>
      </c>
    </row>
    <row r="226" spans="1:5" x14ac:dyDescent="0.2">
      <c r="A226" t="s">
        <v>331</v>
      </c>
      <c r="C226" t="s">
        <v>12</v>
      </c>
      <c r="D226" s="13">
        <v>8.9999999999999998E-4</v>
      </c>
      <c r="E226" s="1">
        <v>1284</v>
      </c>
    </row>
    <row r="227" spans="1:5" x14ac:dyDescent="0.2">
      <c r="A227" t="s">
        <v>332</v>
      </c>
      <c r="C227" t="s">
        <v>25</v>
      </c>
      <c r="D227" s="13">
        <v>8.9999999999999998E-4</v>
      </c>
      <c r="E227" s="1">
        <v>1280</v>
      </c>
    </row>
    <row r="228" spans="1:5" x14ac:dyDescent="0.2">
      <c r="A228" t="s">
        <v>333</v>
      </c>
      <c r="C228" t="s">
        <v>15</v>
      </c>
      <c r="D228" s="13">
        <v>8.9999999999999998E-4</v>
      </c>
      <c r="E228" s="1">
        <v>1270</v>
      </c>
    </row>
    <row r="229" spans="1:5" x14ac:dyDescent="0.2">
      <c r="A229" t="s">
        <v>334</v>
      </c>
      <c r="C229" t="s">
        <v>17</v>
      </c>
      <c r="D229" s="13">
        <v>8.9999999999999998E-4</v>
      </c>
      <c r="E229" s="1">
        <v>1249</v>
      </c>
    </row>
    <row r="230" spans="1:5" x14ac:dyDescent="0.2">
      <c r="A230" t="s">
        <v>335</v>
      </c>
      <c r="C230" t="s">
        <v>19</v>
      </c>
      <c r="D230" s="13">
        <v>8.9999999999999998E-4</v>
      </c>
      <c r="E230" s="1">
        <v>1239</v>
      </c>
    </row>
    <row r="231" spans="1:5" x14ac:dyDescent="0.2">
      <c r="A231" t="s">
        <v>336</v>
      </c>
      <c r="C231" t="s">
        <v>21</v>
      </c>
      <c r="D231" s="13">
        <v>8.9999999999999998E-4</v>
      </c>
      <c r="E231" s="1">
        <v>1232</v>
      </c>
    </row>
    <row r="232" spans="1:5" x14ac:dyDescent="0.2">
      <c r="A232" t="s">
        <v>337</v>
      </c>
      <c r="C232" t="s">
        <v>18</v>
      </c>
      <c r="D232" s="13">
        <v>8.9999999999999998E-4</v>
      </c>
      <c r="E232" s="1">
        <v>1230</v>
      </c>
    </row>
    <row r="233" spans="1:5" x14ac:dyDescent="0.2">
      <c r="A233" t="s">
        <v>338</v>
      </c>
      <c r="C233" t="s">
        <v>8</v>
      </c>
      <c r="D233" s="13">
        <v>8.9999999999999998E-4</v>
      </c>
      <c r="E233" s="1">
        <v>1227</v>
      </c>
    </row>
    <row r="234" spans="1:5" x14ac:dyDescent="0.2">
      <c r="A234" t="s">
        <v>339</v>
      </c>
      <c r="C234" t="s">
        <v>19</v>
      </c>
      <c r="D234" s="13">
        <v>8.9999999999999998E-4</v>
      </c>
      <c r="E234" s="1">
        <v>1197</v>
      </c>
    </row>
    <row r="235" spans="1:5" x14ac:dyDescent="0.2">
      <c r="A235" t="s">
        <v>340</v>
      </c>
      <c r="C235" t="s">
        <v>15</v>
      </c>
      <c r="D235" s="13">
        <v>8.9999999999999998E-4</v>
      </c>
      <c r="E235" s="1">
        <v>1192</v>
      </c>
    </row>
    <row r="236" spans="1:5" x14ac:dyDescent="0.2">
      <c r="A236" t="s">
        <v>341</v>
      </c>
      <c r="C236" t="s">
        <v>26</v>
      </c>
      <c r="D236" s="13">
        <v>8.9999999999999998E-4</v>
      </c>
      <c r="E236" s="1">
        <v>1190</v>
      </c>
    </row>
    <row r="237" spans="1:5" x14ac:dyDescent="0.2">
      <c r="A237" t="s">
        <v>342</v>
      </c>
      <c r="C237" t="s">
        <v>140</v>
      </c>
      <c r="D237" s="13">
        <v>8.9999999999999998E-4</v>
      </c>
      <c r="E237" s="1">
        <v>1189</v>
      </c>
    </row>
    <row r="238" spans="1:5" x14ac:dyDescent="0.2">
      <c r="A238" t="s">
        <v>343</v>
      </c>
      <c r="C238" t="s">
        <v>15</v>
      </c>
      <c r="D238" s="13">
        <v>8.9999999999999998E-4</v>
      </c>
      <c r="E238" s="1">
        <v>1186</v>
      </c>
    </row>
    <row r="239" spans="1:5" x14ac:dyDescent="0.2">
      <c r="A239" t="s">
        <v>344</v>
      </c>
      <c r="C239" t="s">
        <v>22</v>
      </c>
      <c r="D239" s="13">
        <v>8.0000000000000004E-4</v>
      </c>
      <c r="E239" s="1">
        <v>1155</v>
      </c>
    </row>
    <row r="240" spans="1:5" x14ac:dyDescent="0.2">
      <c r="A240" t="s">
        <v>345</v>
      </c>
      <c r="C240" t="s">
        <v>26</v>
      </c>
      <c r="D240" s="13">
        <v>8.0000000000000004E-4</v>
      </c>
      <c r="E240" s="1">
        <v>1141</v>
      </c>
    </row>
    <row r="241" spans="1:5" x14ac:dyDescent="0.2">
      <c r="A241" t="s">
        <v>346</v>
      </c>
      <c r="C241" t="s">
        <v>21</v>
      </c>
      <c r="D241" s="13">
        <v>8.0000000000000004E-4</v>
      </c>
      <c r="E241" s="1">
        <v>1117</v>
      </c>
    </row>
    <row r="242" spans="1:5" x14ac:dyDescent="0.2">
      <c r="A242" t="s">
        <v>347</v>
      </c>
      <c r="C242" t="s">
        <v>18</v>
      </c>
      <c r="D242" s="13">
        <v>8.0000000000000004E-4</v>
      </c>
      <c r="E242" s="1">
        <v>1113</v>
      </c>
    </row>
    <row r="243" spans="1:5" x14ac:dyDescent="0.2">
      <c r="A243" t="s">
        <v>348</v>
      </c>
      <c r="C243" t="s">
        <v>20</v>
      </c>
      <c r="D243" s="13">
        <v>8.0000000000000004E-4</v>
      </c>
      <c r="E243" s="1">
        <v>1086</v>
      </c>
    </row>
    <row r="244" spans="1:5" x14ac:dyDescent="0.2">
      <c r="A244" t="s">
        <v>349</v>
      </c>
      <c r="C244" t="s">
        <v>10</v>
      </c>
      <c r="D244" s="13">
        <v>8.0000000000000004E-4</v>
      </c>
      <c r="E244" s="1">
        <v>1075</v>
      </c>
    </row>
    <row r="245" spans="1:5" x14ac:dyDescent="0.2">
      <c r="A245" t="s">
        <v>350</v>
      </c>
      <c r="C245" t="s">
        <v>12</v>
      </c>
      <c r="D245" s="13">
        <v>8.0000000000000004E-4</v>
      </c>
      <c r="E245" s="1">
        <v>1073</v>
      </c>
    </row>
    <row r="246" spans="1:5" x14ac:dyDescent="0.2">
      <c r="A246" t="s">
        <v>351</v>
      </c>
      <c r="C246" t="s">
        <v>26</v>
      </c>
      <c r="D246" s="13">
        <v>8.0000000000000004E-4</v>
      </c>
      <c r="E246" s="1">
        <v>1050</v>
      </c>
    </row>
    <row r="247" spans="1:5" x14ac:dyDescent="0.2">
      <c r="A247" t="s">
        <v>352</v>
      </c>
      <c r="C247" t="s">
        <v>27</v>
      </c>
      <c r="D247" s="13">
        <v>8.0000000000000004E-4</v>
      </c>
      <c r="E247" s="1">
        <v>1047</v>
      </c>
    </row>
    <row r="248" spans="1:5" x14ac:dyDescent="0.2">
      <c r="A248" t="s">
        <v>353</v>
      </c>
      <c r="C248" t="s">
        <v>22</v>
      </c>
      <c r="D248" s="13">
        <v>8.0000000000000004E-4</v>
      </c>
      <c r="E248" s="1">
        <v>1046</v>
      </c>
    </row>
    <row r="249" spans="1:5" x14ac:dyDescent="0.2">
      <c r="A249" t="s">
        <v>354</v>
      </c>
      <c r="C249" t="s">
        <v>10</v>
      </c>
      <c r="D249" s="13">
        <v>8.0000000000000004E-4</v>
      </c>
      <c r="E249" s="1">
        <v>1039</v>
      </c>
    </row>
    <row r="250" spans="1:5" x14ac:dyDescent="0.2">
      <c r="A250" t="s">
        <v>355</v>
      </c>
      <c r="C250" t="s">
        <v>18</v>
      </c>
      <c r="D250" s="13">
        <v>8.0000000000000004E-4</v>
      </c>
      <c r="E250" s="1">
        <v>1038</v>
      </c>
    </row>
    <row r="251" spans="1:5" x14ac:dyDescent="0.2">
      <c r="A251" t="s">
        <v>356</v>
      </c>
      <c r="C251" t="s">
        <v>18</v>
      </c>
      <c r="D251" s="13">
        <v>6.9999999999999999E-4</v>
      </c>
      <c r="E251" s="1">
        <v>1036</v>
      </c>
    </row>
    <row r="252" spans="1:5" x14ac:dyDescent="0.2">
      <c r="A252" t="s">
        <v>357</v>
      </c>
      <c r="C252" t="s">
        <v>17</v>
      </c>
      <c r="D252" s="13">
        <v>6.9999999999999999E-4</v>
      </c>
      <c r="E252" s="1">
        <v>1034</v>
      </c>
    </row>
    <row r="253" spans="1:5" x14ac:dyDescent="0.2">
      <c r="A253" t="s">
        <v>358</v>
      </c>
      <c r="C253" t="s">
        <v>18</v>
      </c>
      <c r="D253" s="13">
        <v>6.9999999999999999E-4</v>
      </c>
      <c r="E253" s="1">
        <v>1032</v>
      </c>
    </row>
    <row r="254" spans="1:5" x14ac:dyDescent="0.2">
      <c r="A254" t="s">
        <v>359</v>
      </c>
      <c r="C254" t="s">
        <v>26</v>
      </c>
      <c r="D254" s="13">
        <v>6.9999999999999999E-4</v>
      </c>
      <c r="E254" s="1">
        <v>1028</v>
      </c>
    </row>
    <row r="255" spans="1:5" x14ac:dyDescent="0.2">
      <c r="A255" t="s">
        <v>360</v>
      </c>
      <c r="C255" t="s">
        <v>21</v>
      </c>
      <c r="D255" s="13">
        <v>6.9999999999999999E-4</v>
      </c>
      <c r="E255" s="1">
        <v>1021</v>
      </c>
    </row>
    <row r="256" spans="1:5" x14ac:dyDescent="0.2">
      <c r="A256" t="s">
        <v>361</v>
      </c>
      <c r="C256" t="s">
        <v>21</v>
      </c>
      <c r="D256" s="13">
        <v>6.9999999999999999E-4</v>
      </c>
      <c r="E256" s="1">
        <v>1015</v>
      </c>
    </row>
    <row r="257" spans="1:5" x14ac:dyDescent="0.2">
      <c r="A257" t="s">
        <v>362</v>
      </c>
      <c r="C257" t="s">
        <v>18</v>
      </c>
      <c r="D257" s="13">
        <v>6.9999999999999999E-4</v>
      </c>
      <c r="E257" s="1">
        <v>1007</v>
      </c>
    </row>
    <row r="258" spans="1:5" x14ac:dyDescent="0.2">
      <c r="A258" t="s">
        <v>363</v>
      </c>
      <c r="C258" t="s">
        <v>12</v>
      </c>
      <c r="D258" s="13">
        <v>6.9999999999999999E-4</v>
      </c>
      <c r="E258" s="1">
        <v>1007</v>
      </c>
    </row>
    <row r="259" spans="1:5" x14ac:dyDescent="0.2">
      <c r="A259" t="s">
        <v>364</v>
      </c>
      <c r="C259" t="s">
        <v>8</v>
      </c>
      <c r="D259" s="13">
        <v>6.9999999999999999E-4</v>
      </c>
      <c r="E259" s="1">
        <v>997</v>
      </c>
    </row>
    <row r="260" spans="1:5" x14ac:dyDescent="0.2">
      <c r="A260" t="s">
        <v>365</v>
      </c>
      <c r="C260" t="s">
        <v>22</v>
      </c>
      <c r="D260" s="13">
        <v>6.9999999999999999E-4</v>
      </c>
      <c r="E260" s="1">
        <v>980</v>
      </c>
    </row>
    <row r="261" spans="1:5" x14ac:dyDescent="0.2">
      <c r="A261" t="s">
        <v>366</v>
      </c>
      <c r="C261" t="s">
        <v>21</v>
      </c>
      <c r="D261" s="13">
        <v>6.9999999999999999E-4</v>
      </c>
      <c r="E261" s="1">
        <v>966</v>
      </c>
    </row>
    <row r="262" spans="1:5" x14ac:dyDescent="0.2">
      <c r="A262" t="s">
        <v>367</v>
      </c>
      <c r="C262" t="s">
        <v>15</v>
      </c>
      <c r="D262" s="13">
        <v>6.9999999999999999E-4</v>
      </c>
      <c r="E262" s="1">
        <v>959</v>
      </c>
    </row>
    <row r="263" spans="1:5" x14ac:dyDescent="0.2">
      <c r="A263" t="s">
        <v>368</v>
      </c>
      <c r="C263" t="s">
        <v>15</v>
      </c>
      <c r="D263" s="13">
        <v>6.9999999999999999E-4</v>
      </c>
      <c r="E263" s="1">
        <v>952</v>
      </c>
    </row>
    <row r="264" spans="1:5" x14ac:dyDescent="0.2">
      <c r="A264" t="s">
        <v>91</v>
      </c>
      <c r="C264" t="s">
        <v>12</v>
      </c>
      <c r="D264" s="13">
        <v>6.9999999999999999E-4</v>
      </c>
      <c r="E264" s="1">
        <v>947</v>
      </c>
    </row>
    <row r="265" spans="1:5" x14ac:dyDescent="0.2">
      <c r="A265" t="s">
        <v>369</v>
      </c>
      <c r="C265" t="s">
        <v>21</v>
      </c>
      <c r="D265" s="13">
        <v>6.9999999999999999E-4</v>
      </c>
      <c r="E265" s="1">
        <v>940</v>
      </c>
    </row>
    <row r="266" spans="1:5" x14ac:dyDescent="0.2">
      <c r="A266" t="s">
        <v>370</v>
      </c>
      <c r="C266" t="s">
        <v>10</v>
      </c>
      <c r="D266" s="13">
        <v>6.9999999999999999E-4</v>
      </c>
      <c r="E266" s="1">
        <v>936</v>
      </c>
    </row>
    <row r="267" spans="1:5" x14ac:dyDescent="0.2">
      <c r="A267" t="s">
        <v>371</v>
      </c>
      <c r="C267" t="s">
        <v>27</v>
      </c>
      <c r="D267" s="13">
        <v>6.9999999999999999E-4</v>
      </c>
      <c r="E267" s="1">
        <v>931</v>
      </c>
    </row>
    <row r="268" spans="1:5" x14ac:dyDescent="0.2">
      <c r="A268" t="s">
        <v>372</v>
      </c>
      <c r="C268" t="s">
        <v>21</v>
      </c>
      <c r="D268" s="13">
        <v>6.9999999999999999E-4</v>
      </c>
      <c r="E268" s="1">
        <v>929</v>
      </c>
    </row>
    <row r="269" spans="1:5" x14ac:dyDescent="0.2">
      <c r="A269" t="s">
        <v>373</v>
      </c>
      <c r="C269" t="s">
        <v>18</v>
      </c>
      <c r="D269" s="13">
        <v>6.9999999999999999E-4</v>
      </c>
      <c r="E269" s="1">
        <v>928</v>
      </c>
    </row>
    <row r="270" spans="1:5" x14ac:dyDescent="0.2">
      <c r="A270" t="s">
        <v>374</v>
      </c>
      <c r="C270" t="s">
        <v>21</v>
      </c>
      <c r="D270" s="13">
        <v>6.9999999999999999E-4</v>
      </c>
      <c r="E270" s="1">
        <v>924</v>
      </c>
    </row>
    <row r="271" spans="1:5" x14ac:dyDescent="0.2">
      <c r="A271" t="s">
        <v>375</v>
      </c>
      <c r="C271" t="s">
        <v>0</v>
      </c>
      <c r="D271" s="13">
        <v>6.9999999999999999E-4</v>
      </c>
      <c r="E271" s="1">
        <v>915</v>
      </c>
    </row>
    <row r="272" spans="1:5" x14ac:dyDescent="0.2">
      <c r="A272" t="s">
        <v>376</v>
      </c>
      <c r="C272" t="s">
        <v>18</v>
      </c>
      <c r="D272" s="13">
        <v>5.9999999999999995E-4</v>
      </c>
      <c r="E272" s="1">
        <v>892</v>
      </c>
    </row>
    <row r="273" spans="1:5" x14ac:dyDescent="0.2">
      <c r="A273" t="s">
        <v>377</v>
      </c>
      <c r="C273" t="s">
        <v>18</v>
      </c>
      <c r="D273" s="13">
        <v>5.9999999999999995E-4</v>
      </c>
      <c r="E273" s="1">
        <v>890</v>
      </c>
    </row>
    <row r="274" spans="1:5" x14ac:dyDescent="0.2">
      <c r="A274" t="s">
        <v>378</v>
      </c>
      <c r="C274" t="s">
        <v>22</v>
      </c>
      <c r="D274" s="13">
        <v>5.9999999999999995E-4</v>
      </c>
      <c r="E274" s="1">
        <v>875</v>
      </c>
    </row>
    <row r="275" spans="1:5" x14ac:dyDescent="0.2">
      <c r="A275" t="s">
        <v>379</v>
      </c>
      <c r="C275" t="s">
        <v>18</v>
      </c>
      <c r="D275" s="13">
        <v>5.9999999999999995E-4</v>
      </c>
      <c r="E275" s="1">
        <v>873</v>
      </c>
    </row>
    <row r="276" spans="1:5" x14ac:dyDescent="0.2">
      <c r="A276" t="s">
        <v>380</v>
      </c>
      <c r="C276" t="s">
        <v>22</v>
      </c>
      <c r="D276" s="13">
        <v>5.9999999999999995E-4</v>
      </c>
      <c r="E276" s="1">
        <v>850</v>
      </c>
    </row>
    <row r="277" spans="1:5" x14ac:dyDescent="0.2">
      <c r="A277" t="s">
        <v>381</v>
      </c>
      <c r="C277" t="s">
        <v>21</v>
      </c>
      <c r="D277" s="13">
        <v>5.9999999999999995E-4</v>
      </c>
      <c r="E277" s="1">
        <v>841</v>
      </c>
    </row>
    <row r="278" spans="1:5" x14ac:dyDescent="0.2">
      <c r="A278" t="s">
        <v>382</v>
      </c>
      <c r="C278" t="s">
        <v>21</v>
      </c>
      <c r="D278" s="13">
        <v>5.9999999999999995E-4</v>
      </c>
      <c r="E278" s="1">
        <v>839</v>
      </c>
    </row>
    <row r="279" spans="1:5" x14ac:dyDescent="0.2">
      <c r="A279" t="s">
        <v>383</v>
      </c>
      <c r="C279" t="s">
        <v>17</v>
      </c>
      <c r="D279" s="13">
        <v>5.9999999999999995E-4</v>
      </c>
      <c r="E279" s="1">
        <v>831</v>
      </c>
    </row>
    <row r="280" spans="1:5" x14ac:dyDescent="0.2">
      <c r="A280" t="s">
        <v>384</v>
      </c>
      <c r="C280" t="s">
        <v>18</v>
      </c>
      <c r="D280" s="13">
        <v>5.9999999999999995E-4</v>
      </c>
      <c r="E280" s="1">
        <v>826</v>
      </c>
    </row>
    <row r="281" spans="1:5" x14ac:dyDescent="0.2">
      <c r="A281" t="s">
        <v>385</v>
      </c>
      <c r="C281" t="s">
        <v>14</v>
      </c>
      <c r="D281" s="13">
        <v>5.9999999999999995E-4</v>
      </c>
      <c r="E281" s="1">
        <v>823</v>
      </c>
    </row>
    <row r="282" spans="1:5" x14ac:dyDescent="0.2">
      <c r="A282" t="s">
        <v>386</v>
      </c>
      <c r="C282" t="s">
        <v>140</v>
      </c>
      <c r="D282" s="13">
        <v>5.9999999999999995E-4</v>
      </c>
      <c r="E282" s="1">
        <v>820</v>
      </c>
    </row>
    <row r="283" spans="1:5" x14ac:dyDescent="0.2">
      <c r="A283" t="s">
        <v>387</v>
      </c>
      <c r="C283" t="s">
        <v>15</v>
      </c>
      <c r="D283" s="13">
        <v>5.9999999999999995E-4</v>
      </c>
      <c r="E283" s="1">
        <v>818</v>
      </c>
    </row>
    <row r="284" spans="1:5" x14ac:dyDescent="0.2">
      <c r="A284" t="s">
        <v>388</v>
      </c>
      <c r="C284" t="s">
        <v>18</v>
      </c>
      <c r="D284" s="13">
        <v>5.9999999999999995E-4</v>
      </c>
      <c r="E284" s="1">
        <v>816</v>
      </c>
    </row>
    <row r="285" spans="1:5" x14ac:dyDescent="0.2">
      <c r="A285" t="s">
        <v>389</v>
      </c>
      <c r="C285" t="s">
        <v>24</v>
      </c>
      <c r="D285" s="13">
        <v>5.9999999999999995E-4</v>
      </c>
      <c r="E285" s="1">
        <v>813</v>
      </c>
    </row>
    <row r="286" spans="1:5" x14ac:dyDescent="0.2">
      <c r="A286" t="s">
        <v>390</v>
      </c>
      <c r="C286" t="s">
        <v>13</v>
      </c>
      <c r="D286" s="13">
        <v>5.9999999999999995E-4</v>
      </c>
      <c r="E286" s="1">
        <v>800</v>
      </c>
    </row>
    <row r="287" spans="1:5" x14ac:dyDescent="0.2">
      <c r="A287" t="s">
        <v>391</v>
      </c>
      <c r="C287" t="s">
        <v>89</v>
      </c>
      <c r="D287" s="13">
        <v>5.9999999999999995E-4</v>
      </c>
      <c r="E287" s="1">
        <v>791</v>
      </c>
    </row>
    <row r="288" spans="1:5" x14ac:dyDescent="0.2">
      <c r="A288" t="s">
        <v>392</v>
      </c>
      <c r="C288" t="s">
        <v>17</v>
      </c>
      <c r="D288" s="13">
        <v>5.9999999999999995E-4</v>
      </c>
      <c r="E288" s="1">
        <v>781</v>
      </c>
    </row>
    <row r="289" spans="1:5" x14ac:dyDescent="0.2">
      <c r="A289" t="s">
        <v>393</v>
      </c>
      <c r="C289" t="s">
        <v>12</v>
      </c>
      <c r="D289" s="13">
        <v>5.9999999999999995E-4</v>
      </c>
      <c r="E289" s="1">
        <v>781</v>
      </c>
    </row>
    <row r="290" spans="1:5" x14ac:dyDescent="0.2">
      <c r="A290" t="s">
        <v>394</v>
      </c>
      <c r="C290" t="s">
        <v>18</v>
      </c>
      <c r="D290" s="13">
        <v>5.9999999999999995E-4</v>
      </c>
      <c r="E290" s="1">
        <v>778</v>
      </c>
    </row>
    <row r="291" spans="1:5" x14ac:dyDescent="0.2">
      <c r="A291" t="s">
        <v>395</v>
      </c>
      <c r="C291" t="s">
        <v>26</v>
      </c>
      <c r="D291" s="13">
        <v>5.9999999999999995E-4</v>
      </c>
      <c r="E291" s="1">
        <v>772</v>
      </c>
    </row>
    <row r="292" spans="1:5" x14ac:dyDescent="0.2">
      <c r="A292" t="s">
        <v>396</v>
      </c>
      <c r="C292" t="s">
        <v>21</v>
      </c>
      <c r="D292" s="13">
        <v>5.9999999999999995E-4</v>
      </c>
      <c r="E292" s="1">
        <v>764</v>
      </c>
    </row>
    <row r="293" spans="1:5" x14ac:dyDescent="0.2">
      <c r="A293" t="s">
        <v>397</v>
      </c>
      <c r="C293" t="s">
        <v>26</v>
      </c>
      <c r="D293" s="13">
        <v>5.9999999999999995E-4</v>
      </c>
      <c r="E293" s="1">
        <v>763</v>
      </c>
    </row>
    <row r="294" spans="1:5" x14ac:dyDescent="0.2">
      <c r="A294" t="s">
        <v>398</v>
      </c>
      <c r="C294" t="s">
        <v>17</v>
      </c>
      <c r="D294" s="13">
        <v>5.0000000000000001E-4</v>
      </c>
      <c r="E294" s="1">
        <v>755</v>
      </c>
    </row>
    <row r="295" spans="1:5" x14ac:dyDescent="0.2">
      <c r="A295" t="s">
        <v>399</v>
      </c>
      <c r="C295" t="s">
        <v>10</v>
      </c>
      <c r="D295" s="13">
        <v>5.0000000000000001E-4</v>
      </c>
      <c r="E295" s="1">
        <v>753</v>
      </c>
    </row>
    <row r="296" spans="1:5" x14ac:dyDescent="0.2">
      <c r="A296" t="s">
        <v>400</v>
      </c>
      <c r="C296" t="s">
        <v>0</v>
      </c>
      <c r="D296" s="13">
        <v>5.0000000000000001E-4</v>
      </c>
      <c r="E296" s="1">
        <v>744</v>
      </c>
    </row>
    <row r="297" spans="1:5" x14ac:dyDescent="0.2">
      <c r="A297" t="s">
        <v>401</v>
      </c>
      <c r="C297" t="s">
        <v>10</v>
      </c>
      <c r="D297" s="13">
        <v>5.0000000000000001E-4</v>
      </c>
      <c r="E297" s="1">
        <v>743</v>
      </c>
    </row>
    <row r="298" spans="1:5" x14ac:dyDescent="0.2">
      <c r="A298" t="s">
        <v>402</v>
      </c>
      <c r="C298" t="s">
        <v>24</v>
      </c>
      <c r="D298" s="13">
        <v>5.0000000000000001E-4</v>
      </c>
      <c r="E298" s="1">
        <v>738</v>
      </c>
    </row>
    <row r="299" spans="1:5" x14ac:dyDescent="0.2">
      <c r="A299" t="s">
        <v>403</v>
      </c>
      <c r="C299" t="s">
        <v>8</v>
      </c>
      <c r="D299" s="13">
        <v>5.0000000000000001E-4</v>
      </c>
      <c r="E299" s="1">
        <v>734</v>
      </c>
    </row>
    <row r="300" spans="1:5" x14ac:dyDescent="0.2">
      <c r="A300" t="s">
        <v>404</v>
      </c>
      <c r="C300" t="s">
        <v>21</v>
      </c>
      <c r="D300" s="13">
        <v>5.0000000000000001E-4</v>
      </c>
      <c r="E300" s="1">
        <v>734</v>
      </c>
    </row>
    <row r="301" spans="1:5" x14ac:dyDescent="0.2">
      <c r="A301" t="s">
        <v>405</v>
      </c>
      <c r="C301" t="s">
        <v>26</v>
      </c>
      <c r="D301" s="13">
        <v>5.0000000000000001E-4</v>
      </c>
      <c r="E301" s="1">
        <v>728</v>
      </c>
    </row>
    <row r="302" spans="1:5" x14ac:dyDescent="0.2">
      <c r="A302" t="s">
        <v>406</v>
      </c>
      <c r="C302" t="s">
        <v>19</v>
      </c>
      <c r="D302" s="13">
        <v>5.0000000000000001E-4</v>
      </c>
      <c r="E302" s="1">
        <v>727</v>
      </c>
    </row>
    <row r="303" spans="1:5" x14ac:dyDescent="0.2">
      <c r="A303" t="s">
        <v>407</v>
      </c>
      <c r="C303" t="s">
        <v>24</v>
      </c>
      <c r="D303" s="13">
        <v>5.0000000000000001E-4</v>
      </c>
      <c r="E303" s="1">
        <v>727</v>
      </c>
    </row>
    <row r="304" spans="1:5" x14ac:dyDescent="0.2">
      <c r="A304" t="s">
        <v>408</v>
      </c>
      <c r="C304" t="s">
        <v>19</v>
      </c>
      <c r="D304" s="13">
        <v>5.0000000000000001E-4</v>
      </c>
      <c r="E304" s="1">
        <v>720</v>
      </c>
    </row>
    <row r="305" spans="1:5" x14ac:dyDescent="0.2">
      <c r="A305" t="s">
        <v>409</v>
      </c>
      <c r="C305" t="s">
        <v>26</v>
      </c>
      <c r="D305" s="13">
        <v>5.0000000000000001E-4</v>
      </c>
      <c r="E305" s="1">
        <v>719</v>
      </c>
    </row>
    <row r="306" spans="1:5" x14ac:dyDescent="0.2">
      <c r="A306" t="s">
        <v>410</v>
      </c>
      <c r="C306" t="s">
        <v>20</v>
      </c>
      <c r="D306" s="13">
        <v>5.0000000000000001E-4</v>
      </c>
      <c r="E306" s="1">
        <v>716</v>
      </c>
    </row>
    <row r="307" spans="1:5" x14ac:dyDescent="0.2">
      <c r="A307" t="s">
        <v>411</v>
      </c>
      <c r="C307" t="s">
        <v>15</v>
      </c>
      <c r="D307" s="13">
        <v>5.0000000000000001E-4</v>
      </c>
      <c r="E307" s="1">
        <v>716</v>
      </c>
    </row>
    <row r="308" spans="1:5" x14ac:dyDescent="0.2">
      <c r="A308" t="s">
        <v>412</v>
      </c>
      <c r="C308" t="s">
        <v>12</v>
      </c>
      <c r="D308" s="13">
        <v>5.0000000000000001E-4</v>
      </c>
      <c r="E308" s="1">
        <v>715</v>
      </c>
    </row>
    <row r="309" spans="1:5" x14ac:dyDescent="0.2">
      <c r="A309" t="s">
        <v>413</v>
      </c>
      <c r="C309" t="s">
        <v>18</v>
      </c>
      <c r="D309" s="13">
        <v>5.0000000000000001E-4</v>
      </c>
      <c r="E309" s="1">
        <v>715</v>
      </c>
    </row>
    <row r="310" spans="1:5" x14ac:dyDescent="0.2">
      <c r="A310" t="s">
        <v>414</v>
      </c>
      <c r="C310" t="s">
        <v>15</v>
      </c>
      <c r="D310" s="13">
        <v>5.0000000000000001E-4</v>
      </c>
      <c r="E310" s="1">
        <v>700</v>
      </c>
    </row>
    <row r="311" spans="1:5" x14ac:dyDescent="0.2">
      <c r="A311" t="s">
        <v>415</v>
      </c>
      <c r="C311" t="s">
        <v>12</v>
      </c>
      <c r="D311" s="13">
        <v>5.0000000000000001E-4</v>
      </c>
      <c r="E311" s="1">
        <v>695</v>
      </c>
    </row>
    <row r="312" spans="1:5" x14ac:dyDescent="0.2">
      <c r="A312" t="s">
        <v>416</v>
      </c>
      <c r="C312" t="s">
        <v>10</v>
      </c>
      <c r="D312" s="13">
        <v>5.0000000000000001E-4</v>
      </c>
      <c r="E312" s="1">
        <v>683</v>
      </c>
    </row>
    <row r="313" spans="1:5" x14ac:dyDescent="0.2">
      <c r="A313" t="s">
        <v>417</v>
      </c>
      <c r="C313" t="s">
        <v>140</v>
      </c>
      <c r="D313" s="13">
        <v>5.0000000000000001E-4</v>
      </c>
      <c r="E313" s="1">
        <v>679</v>
      </c>
    </row>
    <row r="314" spans="1:5" x14ac:dyDescent="0.2">
      <c r="A314" t="s">
        <v>418</v>
      </c>
      <c r="C314" t="s">
        <v>16</v>
      </c>
      <c r="D314" s="13">
        <v>5.0000000000000001E-4</v>
      </c>
      <c r="E314" s="1">
        <v>672</v>
      </c>
    </row>
    <row r="315" spans="1:5" x14ac:dyDescent="0.2">
      <c r="A315" t="s">
        <v>419</v>
      </c>
      <c r="C315" t="s">
        <v>20</v>
      </c>
      <c r="D315" s="13">
        <v>5.0000000000000001E-4</v>
      </c>
      <c r="E315" s="1">
        <v>667</v>
      </c>
    </row>
    <row r="316" spans="1:5" x14ac:dyDescent="0.2">
      <c r="A316" t="s">
        <v>420</v>
      </c>
      <c r="C316" t="s">
        <v>19</v>
      </c>
      <c r="D316" s="13">
        <v>5.0000000000000001E-4</v>
      </c>
      <c r="E316" s="1">
        <v>667</v>
      </c>
    </row>
    <row r="317" spans="1:5" x14ac:dyDescent="0.2">
      <c r="A317" t="s">
        <v>421</v>
      </c>
      <c r="C317" t="s">
        <v>15</v>
      </c>
      <c r="D317" s="13">
        <v>5.0000000000000001E-4</v>
      </c>
      <c r="E317" s="1">
        <v>666</v>
      </c>
    </row>
    <row r="318" spans="1:5" x14ac:dyDescent="0.2">
      <c r="A318" t="s">
        <v>422</v>
      </c>
      <c r="C318" t="s">
        <v>8</v>
      </c>
      <c r="D318" s="13">
        <v>5.0000000000000001E-4</v>
      </c>
      <c r="E318" s="1">
        <v>656</v>
      </c>
    </row>
    <row r="319" spans="1:5" x14ac:dyDescent="0.2">
      <c r="A319" t="s">
        <v>423</v>
      </c>
      <c r="C319" t="s">
        <v>17</v>
      </c>
      <c r="D319" s="13">
        <v>5.0000000000000001E-4</v>
      </c>
      <c r="E319" s="1">
        <v>654</v>
      </c>
    </row>
    <row r="320" spans="1:5" x14ac:dyDescent="0.2">
      <c r="A320" t="s">
        <v>424</v>
      </c>
      <c r="C320" t="s">
        <v>8</v>
      </c>
      <c r="D320" s="13">
        <v>5.0000000000000001E-4</v>
      </c>
      <c r="E320" s="1">
        <v>650</v>
      </c>
    </row>
    <row r="321" spans="1:5" x14ac:dyDescent="0.2">
      <c r="A321" t="s">
        <v>425</v>
      </c>
      <c r="C321" t="s">
        <v>27</v>
      </c>
      <c r="D321" s="13">
        <v>5.0000000000000001E-4</v>
      </c>
      <c r="E321" s="1">
        <v>646</v>
      </c>
    </row>
    <row r="322" spans="1:5" x14ac:dyDescent="0.2">
      <c r="A322" t="s">
        <v>426</v>
      </c>
      <c r="C322" t="s">
        <v>140</v>
      </c>
      <c r="D322" s="13">
        <v>5.0000000000000001E-4</v>
      </c>
      <c r="E322" s="1">
        <v>644</v>
      </c>
    </row>
    <row r="323" spans="1:5" x14ac:dyDescent="0.2">
      <c r="A323" t="s">
        <v>427</v>
      </c>
      <c r="C323" t="s">
        <v>21</v>
      </c>
      <c r="D323" s="13">
        <v>5.0000000000000001E-4</v>
      </c>
      <c r="E323" s="1">
        <v>626</v>
      </c>
    </row>
    <row r="324" spans="1:5" x14ac:dyDescent="0.2">
      <c r="A324" t="s">
        <v>428</v>
      </c>
      <c r="C324" t="s">
        <v>140</v>
      </c>
      <c r="D324" s="13">
        <v>5.0000000000000001E-4</v>
      </c>
      <c r="E324" s="1">
        <v>623</v>
      </c>
    </row>
    <row r="325" spans="1:5" x14ac:dyDescent="0.2">
      <c r="A325" t="s">
        <v>429</v>
      </c>
      <c r="C325" t="s">
        <v>10</v>
      </c>
      <c r="D325" s="13">
        <v>4.0000000000000002E-4</v>
      </c>
      <c r="E325" s="1">
        <v>600</v>
      </c>
    </row>
    <row r="326" spans="1:5" x14ac:dyDescent="0.2">
      <c r="A326" t="s">
        <v>430</v>
      </c>
      <c r="C326" t="s">
        <v>15</v>
      </c>
      <c r="D326" s="13">
        <v>4.0000000000000002E-4</v>
      </c>
      <c r="E326" s="1">
        <v>600</v>
      </c>
    </row>
    <row r="327" spans="1:5" x14ac:dyDescent="0.2">
      <c r="A327" t="s">
        <v>431</v>
      </c>
      <c r="C327" t="s">
        <v>20</v>
      </c>
      <c r="D327" s="13">
        <v>4.0000000000000002E-4</v>
      </c>
      <c r="E327" s="1">
        <v>594</v>
      </c>
    </row>
    <row r="328" spans="1:5" x14ac:dyDescent="0.2">
      <c r="A328" t="s">
        <v>432</v>
      </c>
      <c r="C328" t="s">
        <v>89</v>
      </c>
      <c r="D328" s="13">
        <v>4.0000000000000002E-4</v>
      </c>
      <c r="E328" s="1">
        <v>583</v>
      </c>
    </row>
    <row r="329" spans="1:5" x14ac:dyDescent="0.2">
      <c r="A329" t="s">
        <v>433</v>
      </c>
      <c r="C329" t="s">
        <v>0</v>
      </c>
      <c r="D329" s="13">
        <v>4.0000000000000002E-4</v>
      </c>
      <c r="E329" s="1">
        <v>582</v>
      </c>
    </row>
    <row r="330" spans="1:5" x14ac:dyDescent="0.2">
      <c r="A330" t="s">
        <v>434</v>
      </c>
      <c r="C330" t="s">
        <v>21</v>
      </c>
      <c r="D330" s="13">
        <v>4.0000000000000002E-4</v>
      </c>
      <c r="E330" s="1">
        <v>580</v>
      </c>
    </row>
    <row r="331" spans="1:5" x14ac:dyDescent="0.2">
      <c r="A331" t="s">
        <v>435</v>
      </c>
      <c r="C331" t="s">
        <v>9</v>
      </c>
      <c r="D331" s="13">
        <v>4.0000000000000002E-4</v>
      </c>
      <c r="E331" s="1">
        <v>573</v>
      </c>
    </row>
    <row r="332" spans="1:5" x14ac:dyDescent="0.2">
      <c r="A332" t="s">
        <v>436</v>
      </c>
      <c r="C332" t="s">
        <v>0</v>
      </c>
      <c r="D332" s="13">
        <v>4.0000000000000002E-4</v>
      </c>
      <c r="E332" s="1">
        <v>571</v>
      </c>
    </row>
    <row r="333" spans="1:5" x14ac:dyDescent="0.2">
      <c r="A333" t="s">
        <v>437</v>
      </c>
      <c r="C333" t="s">
        <v>12</v>
      </c>
      <c r="D333" s="13">
        <v>4.0000000000000002E-4</v>
      </c>
      <c r="E333" s="1">
        <v>568</v>
      </c>
    </row>
    <row r="334" spans="1:5" x14ac:dyDescent="0.2">
      <c r="A334" t="s">
        <v>438</v>
      </c>
      <c r="C334" t="s">
        <v>16</v>
      </c>
      <c r="D334" s="13">
        <v>4.0000000000000002E-4</v>
      </c>
      <c r="E334" s="1">
        <v>567</v>
      </c>
    </row>
    <row r="335" spans="1:5" x14ac:dyDescent="0.2">
      <c r="A335" t="s">
        <v>439</v>
      </c>
      <c r="C335" t="s">
        <v>12</v>
      </c>
      <c r="D335" s="13">
        <v>4.0000000000000002E-4</v>
      </c>
      <c r="E335" s="1">
        <v>565</v>
      </c>
    </row>
    <row r="336" spans="1:5" x14ac:dyDescent="0.2">
      <c r="A336" t="s">
        <v>440</v>
      </c>
      <c r="C336" t="s">
        <v>12</v>
      </c>
      <c r="D336" s="13">
        <v>4.0000000000000002E-4</v>
      </c>
      <c r="E336" s="1">
        <v>565</v>
      </c>
    </row>
    <row r="337" spans="1:5" x14ac:dyDescent="0.2">
      <c r="A337" t="s">
        <v>441</v>
      </c>
      <c r="C337" t="s">
        <v>18</v>
      </c>
      <c r="D337" s="13">
        <v>4.0000000000000002E-4</v>
      </c>
      <c r="E337" s="1">
        <v>561</v>
      </c>
    </row>
    <row r="338" spans="1:5" x14ac:dyDescent="0.2">
      <c r="A338" t="s">
        <v>442</v>
      </c>
      <c r="C338" t="s">
        <v>13</v>
      </c>
      <c r="D338" s="13">
        <v>4.0000000000000002E-4</v>
      </c>
      <c r="E338" s="1">
        <v>560</v>
      </c>
    </row>
    <row r="339" spans="1:5" x14ac:dyDescent="0.2">
      <c r="A339" t="s">
        <v>443</v>
      </c>
      <c r="C339" t="s">
        <v>18</v>
      </c>
      <c r="D339" s="13">
        <v>4.0000000000000002E-4</v>
      </c>
      <c r="E339" s="1">
        <v>559</v>
      </c>
    </row>
    <row r="340" spans="1:5" x14ac:dyDescent="0.2">
      <c r="A340" t="s">
        <v>444</v>
      </c>
      <c r="C340" t="s">
        <v>16</v>
      </c>
      <c r="D340" s="13">
        <v>4.0000000000000002E-4</v>
      </c>
      <c r="E340" s="1">
        <v>545</v>
      </c>
    </row>
    <row r="341" spans="1:5" x14ac:dyDescent="0.2">
      <c r="A341" t="s">
        <v>445</v>
      </c>
      <c r="C341" t="s">
        <v>8</v>
      </c>
      <c r="D341" s="13">
        <v>4.0000000000000002E-4</v>
      </c>
      <c r="E341" s="1">
        <v>543</v>
      </c>
    </row>
    <row r="342" spans="1:5" x14ac:dyDescent="0.2">
      <c r="A342" t="s">
        <v>446</v>
      </c>
      <c r="C342" t="s">
        <v>0</v>
      </c>
      <c r="D342" s="13">
        <v>4.0000000000000002E-4</v>
      </c>
      <c r="E342" s="1">
        <v>540</v>
      </c>
    </row>
    <row r="343" spans="1:5" x14ac:dyDescent="0.2">
      <c r="A343" t="s">
        <v>447</v>
      </c>
      <c r="C343" t="s">
        <v>0</v>
      </c>
      <c r="D343" s="13">
        <v>4.0000000000000002E-4</v>
      </c>
      <c r="E343" s="1">
        <v>536</v>
      </c>
    </row>
    <row r="344" spans="1:5" x14ac:dyDescent="0.2">
      <c r="A344" t="s">
        <v>448</v>
      </c>
      <c r="C344" t="s">
        <v>9</v>
      </c>
      <c r="D344" s="13">
        <v>4.0000000000000002E-4</v>
      </c>
      <c r="E344" s="1">
        <v>536</v>
      </c>
    </row>
    <row r="345" spans="1:5" x14ac:dyDescent="0.2">
      <c r="A345" t="s">
        <v>449</v>
      </c>
      <c r="C345" t="s">
        <v>19</v>
      </c>
      <c r="D345" s="13">
        <v>4.0000000000000002E-4</v>
      </c>
      <c r="E345" s="1">
        <v>536</v>
      </c>
    </row>
    <row r="346" spans="1:5" x14ac:dyDescent="0.2">
      <c r="A346" t="s">
        <v>450</v>
      </c>
      <c r="C346" t="s">
        <v>19</v>
      </c>
      <c r="D346" s="13">
        <v>4.0000000000000002E-4</v>
      </c>
      <c r="E346" s="1">
        <v>531</v>
      </c>
    </row>
    <row r="347" spans="1:5" x14ac:dyDescent="0.2">
      <c r="A347" t="s">
        <v>451</v>
      </c>
      <c r="C347" t="s">
        <v>140</v>
      </c>
      <c r="D347" s="13">
        <v>4.0000000000000002E-4</v>
      </c>
      <c r="E347" s="1">
        <v>531</v>
      </c>
    </row>
    <row r="348" spans="1:5" x14ac:dyDescent="0.2">
      <c r="A348" t="s">
        <v>452</v>
      </c>
      <c r="C348" t="s">
        <v>27</v>
      </c>
      <c r="D348" s="13">
        <v>4.0000000000000002E-4</v>
      </c>
      <c r="E348" s="1">
        <v>529</v>
      </c>
    </row>
    <row r="349" spans="1:5" x14ac:dyDescent="0.2">
      <c r="A349" t="s">
        <v>453</v>
      </c>
      <c r="C349" t="s">
        <v>0</v>
      </c>
      <c r="D349" s="13">
        <v>4.0000000000000002E-4</v>
      </c>
      <c r="E349" s="1">
        <v>526</v>
      </c>
    </row>
    <row r="350" spans="1:5" x14ac:dyDescent="0.2">
      <c r="A350" t="s">
        <v>454</v>
      </c>
      <c r="C350" t="s">
        <v>89</v>
      </c>
      <c r="D350" s="13">
        <v>4.0000000000000002E-4</v>
      </c>
      <c r="E350" s="1">
        <v>520</v>
      </c>
    </row>
    <row r="351" spans="1:5" x14ac:dyDescent="0.2">
      <c r="A351" t="s">
        <v>455</v>
      </c>
      <c r="C351" t="s">
        <v>17</v>
      </c>
      <c r="D351" s="13">
        <v>4.0000000000000002E-4</v>
      </c>
      <c r="E351" s="1">
        <v>519</v>
      </c>
    </row>
    <row r="352" spans="1:5" x14ac:dyDescent="0.2">
      <c r="A352" t="s">
        <v>456</v>
      </c>
      <c r="C352" t="s">
        <v>457</v>
      </c>
      <c r="D352" s="13">
        <v>4.0000000000000002E-4</v>
      </c>
      <c r="E352" s="1">
        <v>518</v>
      </c>
    </row>
    <row r="353" spans="1:5" x14ac:dyDescent="0.2">
      <c r="A353" t="s">
        <v>458</v>
      </c>
      <c r="C353" t="s">
        <v>8</v>
      </c>
      <c r="D353" s="13">
        <v>4.0000000000000002E-4</v>
      </c>
      <c r="E353" s="1">
        <v>513</v>
      </c>
    </row>
    <row r="354" spans="1:5" x14ac:dyDescent="0.2">
      <c r="A354" t="s">
        <v>459</v>
      </c>
      <c r="C354" t="s">
        <v>8</v>
      </c>
      <c r="D354" s="13">
        <v>4.0000000000000002E-4</v>
      </c>
      <c r="E354" s="1">
        <v>501</v>
      </c>
    </row>
    <row r="355" spans="1:5" x14ac:dyDescent="0.2">
      <c r="A355" t="s">
        <v>460</v>
      </c>
      <c r="C355" t="s">
        <v>18</v>
      </c>
      <c r="D355" s="13">
        <v>4.0000000000000002E-4</v>
      </c>
      <c r="E355" s="1">
        <v>501</v>
      </c>
    </row>
    <row r="356" spans="1:5" x14ac:dyDescent="0.2">
      <c r="A356" t="s">
        <v>461</v>
      </c>
      <c r="C356" t="s">
        <v>22</v>
      </c>
      <c r="D356" s="13">
        <v>4.0000000000000002E-4</v>
      </c>
      <c r="E356" s="1">
        <v>497</v>
      </c>
    </row>
    <row r="357" spans="1:5" x14ac:dyDescent="0.2">
      <c r="A357" t="s">
        <v>462</v>
      </c>
      <c r="C357" t="s">
        <v>16</v>
      </c>
      <c r="D357" s="13">
        <v>2.9999999999999997E-4</v>
      </c>
      <c r="E357" s="1">
        <v>475</v>
      </c>
    </row>
    <row r="358" spans="1:5" x14ac:dyDescent="0.2">
      <c r="A358" t="s">
        <v>463</v>
      </c>
      <c r="C358" t="s">
        <v>24</v>
      </c>
      <c r="D358" s="13">
        <v>2.9999999999999997E-4</v>
      </c>
      <c r="E358" s="1">
        <v>474</v>
      </c>
    </row>
    <row r="359" spans="1:5" x14ac:dyDescent="0.2">
      <c r="A359" t="s">
        <v>464</v>
      </c>
      <c r="C359" t="s">
        <v>21</v>
      </c>
      <c r="D359" s="13">
        <v>2.9999999999999997E-4</v>
      </c>
      <c r="E359" s="1">
        <v>467</v>
      </c>
    </row>
    <row r="360" spans="1:5" x14ac:dyDescent="0.2">
      <c r="A360" t="s">
        <v>465</v>
      </c>
      <c r="C360" t="s">
        <v>26</v>
      </c>
      <c r="D360" s="13">
        <v>2.9999999999999997E-4</v>
      </c>
      <c r="E360" s="1">
        <v>467</v>
      </c>
    </row>
    <row r="361" spans="1:5" x14ac:dyDescent="0.2">
      <c r="A361" t="s">
        <v>466</v>
      </c>
      <c r="C361" t="s">
        <v>22</v>
      </c>
      <c r="D361" s="13">
        <v>2.9999999999999997E-4</v>
      </c>
      <c r="E361" s="1">
        <v>467</v>
      </c>
    </row>
    <row r="362" spans="1:5" x14ac:dyDescent="0.2">
      <c r="A362" t="s">
        <v>467</v>
      </c>
      <c r="C362" t="s">
        <v>0</v>
      </c>
      <c r="D362" s="13">
        <v>2.9999999999999997E-4</v>
      </c>
      <c r="E362" s="1">
        <v>461</v>
      </c>
    </row>
    <row r="363" spans="1:5" x14ac:dyDescent="0.2">
      <c r="A363" t="s">
        <v>468</v>
      </c>
      <c r="C363" t="s">
        <v>19</v>
      </c>
      <c r="D363" s="13">
        <v>2.9999999999999997E-4</v>
      </c>
      <c r="E363">
        <v>460</v>
      </c>
    </row>
    <row r="364" spans="1:5" x14ac:dyDescent="0.2">
      <c r="A364" t="s">
        <v>469</v>
      </c>
      <c r="C364" t="s">
        <v>22</v>
      </c>
      <c r="D364" s="13">
        <v>2.9999999999999997E-4</v>
      </c>
      <c r="E364" s="117">
        <v>458</v>
      </c>
    </row>
    <row r="365" spans="1:5" x14ac:dyDescent="0.2">
      <c r="A365" t="s">
        <v>470</v>
      </c>
      <c r="C365" t="s">
        <v>14</v>
      </c>
      <c r="D365" s="13">
        <v>2.9999999999999997E-4</v>
      </c>
      <c r="E365">
        <v>455</v>
      </c>
    </row>
    <row r="366" spans="1:5" x14ac:dyDescent="0.2">
      <c r="A366" t="s">
        <v>471</v>
      </c>
      <c r="C366" t="s">
        <v>20</v>
      </c>
      <c r="D366" s="13">
        <v>2.9999999999999997E-4</v>
      </c>
      <c r="E366">
        <v>449</v>
      </c>
    </row>
    <row r="367" spans="1:5" x14ac:dyDescent="0.2">
      <c r="A367" t="s">
        <v>472</v>
      </c>
      <c r="C367" t="s">
        <v>457</v>
      </c>
      <c r="D367" s="13">
        <v>2.9999999999999997E-4</v>
      </c>
      <c r="E367">
        <v>449</v>
      </c>
    </row>
    <row r="368" spans="1:5" x14ac:dyDescent="0.2">
      <c r="A368" t="s">
        <v>473</v>
      </c>
      <c r="C368" t="s">
        <v>12</v>
      </c>
      <c r="D368" s="13">
        <v>2.9999999999999997E-4</v>
      </c>
      <c r="E368">
        <v>442</v>
      </c>
    </row>
    <row r="369" spans="1:5" x14ac:dyDescent="0.2">
      <c r="A369" t="s">
        <v>474</v>
      </c>
      <c r="C369" t="s">
        <v>24</v>
      </c>
      <c r="D369" s="13">
        <v>2.9999999999999997E-4</v>
      </c>
      <c r="E369">
        <v>442</v>
      </c>
    </row>
    <row r="370" spans="1:5" x14ac:dyDescent="0.2">
      <c r="A370" t="s">
        <v>475</v>
      </c>
      <c r="C370" t="s">
        <v>12</v>
      </c>
      <c r="D370" s="13">
        <v>2.9999999999999997E-4</v>
      </c>
      <c r="E370">
        <v>438</v>
      </c>
    </row>
    <row r="371" spans="1:5" x14ac:dyDescent="0.2">
      <c r="A371" t="s">
        <v>476</v>
      </c>
      <c r="C371" t="s">
        <v>18</v>
      </c>
      <c r="D371" s="13">
        <v>2.9999999999999997E-4</v>
      </c>
      <c r="E371">
        <v>438</v>
      </c>
    </row>
    <row r="372" spans="1:5" x14ac:dyDescent="0.2">
      <c r="A372" t="s">
        <v>477</v>
      </c>
      <c r="C372" t="s">
        <v>19</v>
      </c>
      <c r="D372" s="13">
        <v>2.9999999999999997E-4</v>
      </c>
      <c r="E372">
        <v>434</v>
      </c>
    </row>
    <row r="373" spans="1:5" x14ac:dyDescent="0.2">
      <c r="A373" t="s">
        <v>478</v>
      </c>
      <c r="C373" t="s">
        <v>26</v>
      </c>
      <c r="D373" s="13">
        <v>2.9999999999999997E-4</v>
      </c>
      <c r="E373">
        <v>433</v>
      </c>
    </row>
    <row r="374" spans="1:5" x14ac:dyDescent="0.2">
      <c r="A374" t="s">
        <v>479</v>
      </c>
      <c r="C374" t="s">
        <v>20</v>
      </c>
      <c r="D374" s="13">
        <v>2.9999999999999997E-4</v>
      </c>
      <c r="E374">
        <v>430</v>
      </c>
    </row>
    <row r="375" spans="1:5" x14ac:dyDescent="0.2">
      <c r="A375" t="s">
        <v>480</v>
      </c>
      <c r="C375" t="s">
        <v>140</v>
      </c>
      <c r="D375" s="13">
        <v>2.9999999999999997E-4</v>
      </c>
      <c r="E375">
        <v>428</v>
      </c>
    </row>
    <row r="376" spans="1:5" x14ac:dyDescent="0.2">
      <c r="A376" t="s">
        <v>481</v>
      </c>
      <c r="C376" t="s">
        <v>15</v>
      </c>
      <c r="D376" s="13">
        <v>2.9999999999999997E-4</v>
      </c>
      <c r="E376">
        <v>428</v>
      </c>
    </row>
    <row r="377" spans="1:5" x14ac:dyDescent="0.2">
      <c r="A377" t="s">
        <v>482</v>
      </c>
      <c r="C377" t="s">
        <v>22</v>
      </c>
      <c r="D377" s="13">
        <v>2.9999999999999997E-4</v>
      </c>
      <c r="E377">
        <v>426</v>
      </c>
    </row>
    <row r="378" spans="1:5" x14ac:dyDescent="0.2">
      <c r="A378" t="s">
        <v>483</v>
      </c>
      <c r="C378" t="s">
        <v>26</v>
      </c>
      <c r="D378" s="13">
        <v>2.9999999999999997E-4</v>
      </c>
      <c r="E378">
        <v>418</v>
      </c>
    </row>
    <row r="379" spans="1:5" x14ac:dyDescent="0.2">
      <c r="A379" t="s">
        <v>484</v>
      </c>
      <c r="C379" t="s">
        <v>140</v>
      </c>
      <c r="D379" s="13">
        <v>2.9999999999999997E-4</v>
      </c>
      <c r="E379">
        <v>413</v>
      </c>
    </row>
    <row r="380" spans="1:5" x14ac:dyDescent="0.2">
      <c r="A380" t="s">
        <v>485</v>
      </c>
      <c r="C380" t="s">
        <v>27</v>
      </c>
      <c r="D380" s="13">
        <v>2.9999999999999997E-4</v>
      </c>
      <c r="E380">
        <v>413</v>
      </c>
    </row>
    <row r="381" spans="1:5" x14ac:dyDescent="0.2">
      <c r="A381" t="s">
        <v>486</v>
      </c>
      <c r="C381" t="s">
        <v>17</v>
      </c>
      <c r="D381" s="13">
        <v>2.9999999999999997E-4</v>
      </c>
      <c r="E381">
        <v>411</v>
      </c>
    </row>
    <row r="382" spans="1:5" x14ac:dyDescent="0.2">
      <c r="A382" t="s">
        <v>487</v>
      </c>
      <c r="C382" t="s">
        <v>18</v>
      </c>
      <c r="D382" s="13">
        <v>2.9999999999999997E-4</v>
      </c>
      <c r="E382">
        <v>411</v>
      </c>
    </row>
    <row r="383" spans="1:5" x14ac:dyDescent="0.2">
      <c r="A383" t="s">
        <v>488</v>
      </c>
      <c r="C383" t="s">
        <v>24</v>
      </c>
      <c r="D383" s="13">
        <v>2.9999999999999997E-4</v>
      </c>
      <c r="E383">
        <v>407</v>
      </c>
    </row>
    <row r="384" spans="1:5" x14ac:dyDescent="0.2">
      <c r="A384" t="s">
        <v>489</v>
      </c>
      <c r="C384" t="s">
        <v>140</v>
      </c>
      <c r="D384" s="13">
        <v>2.9999999999999997E-4</v>
      </c>
      <c r="E384">
        <v>404</v>
      </c>
    </row>
    <row r="385" spans="1:5" x14ac:dyDescent="0.2">
      <c r="A385" t="s">
        <v>490</v>
      </c>
      <c r="C385" t="s">
        <v>15</v>
      </c>
      <c r="D385" s="13">
        <v>2.9999999999999997E-4</v>
      </c>
      <c r="E385">
        <v>404</v>
      </c>
    </row>
    <row r="386" spans="1:5" x14ac:dyDescent="0.2">
      <c r="A386" t="s">
        <v>491</v>
      </c>
      <c r="C386" t="s">
        <v>0</v>
      </c>
      <c r="D386" s="13">
        <v>2.9999999999999997E-4</v>
      </c>
      <c r="E386">
        <v>403</v>
      </c>
    </row>
    <row r="387" spans="1:5" x14ac:dyDescent="0.2">
      <c r="A387" t="s">
        <v>492</v>
      </c>
      <c r="C387" t="s">
        <v>24</v>
      </c>
      <c r="D387" s="13">
        <v>2.9999999999999997E-4</v>
      </c>
      <c r="E387">
        <v>402</v>
      </c>
    </row>
    <row r="388" spans="1:5" x14ac:dyDescent="0.2">
      <c r="A388" t="s">
        <v>493</v>
      </c>
      <c r="C388" t="s">
        <v>22</v>
      </c>
      <c r="D388" s="13">
        <v>2.9999999999999997E-4</v>
      </c>
      <c r="E388">
        <v>401</v>
      </c>
    </row>
    <row r="389" spans="1:5" x14ac:dyDescent="0.2">
      <c r="A389" t="s">
        <v>494</v>
      </c>
      <c r="C389" t="s">
        <v>20</v>
      </c>
      <c r="D389" s="13">
        <v>2.9999999999999997E-4</v>
      </c>
      <c r="E389">
        <v>398</v>
      </c>
    </row>
    <row r="390" spans="1:5" x14ac:dyDescent="0.2">
      <c r="A390" t="s">
        <v>495</v>
      </c>
      <c r="C390" t="s">
        <v>15</v>
      </c>
      <c r="D390" s="13">
        <v>2.9999999999999997E-4</v>
      </c>
      <c r="E390">
        <v>390</v>
      </c>
    </row>
    <row r="391" spans="1:5" x14ac:dyDescent="0.2">
      <c r="A391" t="s">
        <v>496</v>
      </c>
      <c r="C391" t="s">
        <v>13</v>
      </c>
      <c r="D391" s="13">
        <v>2.9999999999999997E-4</v>
      </c>
      <c r="E391">
        <v>385</v>
      </c>
    </row>
    <row r="392" spans="1:5" x14ac:dyDescent="0.2">
      <c r="A392" t="s">
        <v>497</v>
      </c>
      <c r="C392" t="s">
        <v>18</v>
      </c>
      <c r="D392" s="13">
        <v>2.9999999999999997E-4</v>
      </c>
      <c r="E392">
        <v>379</v>
      </c>
    </row>
    <row r="393" spans="1:5" x14ac:dyDescent="0.2">
      <c r="A393" t="s">
        <v>498</v>
      </c>
      <c r="C393" t="s">
        <v>15</v>
      </c>
      <c r="D393" s="13">
        <v>2.9999999999999997E-4</v>
      </c>
      <c r="E393">
        <v>377</v>
      </c>
    </row>
    <row r="394" spans="1:5" x14ac:dyDescent="0.2">
      <c r="A394" t="s">
        <v>499</v>
      </c>
      <c r="C394" t="s">
        <v>19</v>
      </c>
      <c r="D394" s="13">
        <v>2.9999999999999997E-4</v>
      </c>
      <c r="E394">
        <v>374</v>
      </c>
    </row>
    <row r="395" spans="1:5" x14ac:dyDescent="0.2">
      <c r="A395" t="s">
        <v>500</v>
      </c>
      <c r="C395" t="s">
        <v>14</v>
      </c>
      <c r="D395" s="13">
        <v>2.9999999999999997E-4</v>
      </c>
      <c r="E395">
        <v>369</v>
      </c>
    </row>
    <row r="396" spans="1:5" x14ac:dyDescent="0.2">
      <c r="A396" t="s">
        <v>501</v>
      </c>
      <c r="C396" t="s">
        <v>21</v>
      </c>
      <c r="D396" s="13">
        <v>2.9999999999999997E-4</v>
      </c>
      <c r="E396">
        <v>369</v>
      </c>
    </row>
    <row r="397" spans="1:5" x14ac:dyDescent="0.2">
      <c r="A397" t="s">
        <v>502</v>
      </c>
      <c r="C397" t="s">
        <v>89</v>
      </c>
      <c r="D397" s="13">
        <v>2.9999999999999997E-4</v>
      </c>
      <c r="E397">
        <v>366</v>
      </c>
    </row>
    <row r="398" spans="1:5" x14ac:dyDescent="0.2">
      <c r="A398" t="s">
        <v>503</v>
      </c>
      <c r="C398" t="s">
        <v>10</v>
      </c>
      <c r="D398" s="13">
        <v>2.9999999999999997E-4</v>
      </c>
      <c r="E398">
        <v>363</v>
      </c>
    </row>
    <row r="399" spans="1:5" x14ac:dyDescent="0.2">
      <c r="A399" t="s">
        <v>504</v>
      </c>
      <c r="C399" t="s">
        <v>20</v>
      </c>
      <c r="D399" s="13">
        <v>2.9999999999999997E-4</v>
      </c>
      <c r="E399">
        <v>359</v>
      </c>
    </row>
    <row r="400" spans="1:5" x14ac:dyDescent="0.2">
      <c r="A400" t="s">
        <v>505</v>
      </c>
      <c r="C400" t="s">
        <v>0</v>
      </c>
      <c r="D400" s="13">
        <v>2.9999999999999997E-4</v>
      </c>
      <c r="E400">
        <v>359</v>
      </c>
    </row>
    <row r="401" spans="1:5" x14ac:dyDescent="0.2">
      <c r="A401" t="s">
        <v>506</v>
      </c>
      <c r="C401" t="s">
        <v>21</v>
      </c>
      <c r="D401" s="13">
        <v>2.9999999999999997E-4</v>
      </c>
      <c r="E401">
        <v>358</v>
      </c>
    </row>
    <row r="402" spans="1:5" x14ac:dyDescent="0.2">
      <c r="A402" t="s">
        <v>507</v>
      </c>
      <c r="C402" t="s">
        <v>18</v>
      </c>
      <c r="D402" s="13">
        <v>2.9999999999999997E-4</v>
      </c>
      <c r="E402">
        <v>357</v>
      </c>
    </row>
    <row r="403" spans="1:5" x14ac:dyDescent="0.2">
      <c r="A403" t="s">
        <v>508</v>
      </c>
      <c r="C403" t="s">
        <v>18</v>
      </c>
      <c r="D403" s="13">
        <v>2.9999999999999997E-4</v>
      </c>
      <c r="E403">
        <v>352</v>
      </c>
    </row>
    <row r="404" spans="1:5" x14ac:dyDescent="0.2">
      <c r="A404" t="s">
        <v>509</v>
      </c>
      <c r="C404" t="s">
        <v>0</v>
      </c>
      <c r="D404" s="13">
        <v>2.9999999999999997E-4</v>
      </c>
      <c r="E404">
        <v>351</v>
      </c>
    </row>
    <row r="405" spans="1:5" x14ac:dyDescent="0.2">
      <c r="A405" t="s">
        <v>510</v>
      </c>
      <c r="C405" t="s">
        <v>17</v>
      </c>
      <c r="D405" s="13">
        <v>2.9999999999999997E-4</v>
      </c>
      <c r="E405">
        <v>346</v>
      </c>
    </row>
    <row r="406" spans="1:5" x14ac:dyDescent="0.2">
      <c r="A406" t="s">
        <v>511</v>
      </c>
      <c r="C406" t="s">
        <v>15</v>
      </c>
      <c r="D406" s="13">
        <v>2.0000000000000001E-4</v>
      </c>
      <c r="E406">
        <v>344</v>
      </c>
    </row>
    <row r="407" spans="1:5" x14ac:dyDescent="0.2">
      <c r="A407" t="s">
        <v>512</v>
      </c>
      <c r="C407" t="s">
        <v>15</v>
      </c>
      <c r="D407" s="13">
        <v>2.0000000000000001E-4</v>
      </c>
      <c r="E407">
        <v>342</v>
      </c>
    </row>
    <row r="408" spans="1:5" x14ac:dyDescent="0.2">
      <c r="A408" t="s">
        <v>513</v>
      </c>
      <c r="C408" t="s">
        <v>15</v>
      </c>
      <c r="D408" s="13">
        <v>2.0000000000000001E-4</v>
      </c>
      <c r="E408">
        <v>342</v>
      </c>
    </row>
    <row r="409" spans="1:5" x14ac:dyDescent="0.2">
      <c r="A409" t="s">
        <v>514</v>
      </c>
      <c r="C409" t="s">
        <v>26</v>
      </c>
      <c r="D409" s="13">
        <v>2.0000000000000001E-4</v>
      </c>
      <c r="E409">
        <v>338</v>
      </c>
    </row>
    <row r="410" spans="1:5" x14ac:dyDescent="0.2">
      <c r="A410" t="s">
        <v>515</v>
      </c>
      <c r="C410" t="s">
        <v>16</v>
      </c>
      <c r="D410" s="13">
        <v>2.0000000000000001E-4</v>
      </c>
      <c r="E410">
        <v>336</v>
      </c>
    </row>
    <row r="411" spans="1:5" x14ac:dyDescent="0.2">
      <c r="A411" t="s">
        <v>516</v>
      </c>
      <c r="C411" t="s">
        <v>0</v>
      </c>
      <c r="D411" s="13">
        <v>2.0000000000000001E-4</v>
      </c>
      <c r="E411">
        <v>333</v>
      </c>
    </row>
    <row r="412" spans="1:5" x14ac:dyDescent="0.2">
      <c r="A412" t="s">
        <v>517</v>
      </c>
      <c r="C412" t="s">
        <v>16</v>
      </c>
      <c r="D412" s="13">
        <v>2.0000000000000001E-4</v>
      </c>
      <c r="E412">
        <v>332</v>
      </c>
    </row>
    <row r="413" spans="1:5" x14ac:dyDescent="0.2">
      <c r="A413" t="s">
        <v>518</v>
      </c>
      <c r="C413" t="s">
        <v>21</v>
      </c>
      <c r="D413" s="13">
        <v>2.0000000000000001E-4</v>
      </c>
      <c r="E413">
        <v>330</v>
      </c>
    </row>
    <row r="414" spans="1:5" x14ac:dyDescent="0.2">
      <c r="A414" t="s">
        <v>519</v>
      </c>
      <c r="C414" t="s">
        <v>0</v>
      </c>
      <c r="D414" s="13">
        <v>2.0000000000000001E-4</v>
      </c>
      <c r="E414">
        <v>329</v>
      </c>
    </row>
    <row r="415" spans="1:5" x14ac:dyDescent="0.2">
      <c r="A415" t="s">
        <v>520</v>
      </c>
      <c r="C415" t="s">
        <v>19</v>
      </c>
      <c r="D415" s="13">
        <v>2.0000000000000001E-4</v>
      </c>
      <c r="E415">
        <v>328</v>
      </c>
    </row>
    <row r="416" spans="1:5" x14ac:dyDescent="0.2">
      <c r="A416" t="s">
        <v>521</v>
      </c>
      <c r="C416" t="s">
        <v>10</v>
      </c>
      <c r="D416" s="13">
        <v>2.0000000000000001E-4</v>
      </c>
      <c r="E416">
        <v>328</v>
      </c>
    </row>
    <row r="417" spans="1:5" x14ac:dyDescent="0.2">
      <c r="A417" t="s">
        <v>522</v>
      </c>
      <c r="C417" t="s">
        <v>140</v>
      </c>
      <c r="D417" s="13">
        <v>2.0000000000000001E-4</v>
      </c>
      <c r="E417">
        <v>328</v>
      </c>
    </row>
    <row r="418" spans="1:5" x14ac:dyDescent="0.2">
      <c r="A418" t="s">
        <v>523</v>
      </c>
      <c r="C418" t="s">
        <v>140</v>
      </c>
      <c r="D418" s="13">
        <v>2.0000000000000001E-4</v>
      </c>
      <c r="E418">
        <v>323</v>
      </c>
    </row>
    <row r="419" spans="1:5" x14ac:dyDescent="0.2">
      <c r="A419" t="s">
        <v>524</v>
      </c>
      <c r="C419" t="s">
        <v>18</v>
      </c>
      <c r="D419" s="13">
        <v>2.0000000000000001E-4</v>
      </c>
      <c r="E419">
        <v>321</v>
      </c>
    </row>
    <row r="420" spans="1:5" x14ac:dyDescent="0.2">
      <c r="A420" t="s">
        <v>525</v>
      </c>
      <c r="C420" t="s">
        <v>19</v>
      </c>
      <c r="D420" s="13">
        <v>2.0000000000000001E-4</v>
      </c>
      <c r="E420">
        <v>319</v>
      </c>
    </row>
    <row r="421" spans="1:5" x14ac:dyDescent="0.2">
      <c r="A421" t="s">
        <v>526</v>
      </c>
      <c r="C421" t="s">
        <v>140</v>
      </c>
      <c r="D421" s="13">
        <v>2.0000000000000001E-4</v>
      </c>
      <c r="E421">
        <v>318</v>
      </c>
    </row>
    <row r="422" spans="1:5" x14ac:dyDescent="0.2">
      <c r="A422" t="s">
        <v>527</v>
      </c>
      <c r="C422" t="s">
        <v>16</v>
      </c>
      <c r="D422" s="13">
        <v>2.0000000000000001E-4</v>
      </c>
      <c r="E422">
        <v>317</v>
      </c>
    </row>
    <row r="423" spans="1:5" x14ac:dyDescent="0.2">
      <c r="A423" t="s">
        <v>528</v>
      </c>
      <c r="C423" t="s">
        <v>23</v>
      </c>
      <c r="D423" s="13">
        <v>2.0000000000000001E-4</v>
      </c>
      <c r="E423">
        <v>317</v>
      </c>
    </row>
    <row r="424" spans="1:5" x14ac:dyDescent="0.2">
      <c r="A424" t="s">
        <v>529</v>
      </c>
      <c r="C424" t="s">
        <v>89</v>
      </c>
      <c r="D424" s="13">
        <v>2.0000000000000001E-4</v>
      </c>
      <c r="E424">
        <v>316</v>
      </c>
    </row>
    <row r="425" spans="1:5" x14ac:dyDescent="0.2">
      <c r="A425" t="s">
        <v>530</v>
      </c>
      <c r="C425" t="s">
        <v>10</v>
      </c>
      <c r="D425" s="13">
        <v>2.0000000000000001E-4</v>
      </c>
      <c r="E425">
        <v>315</v>
      </c>
    </row>
    <row r="426" spans="1:5" x14ac:dyDescent="0.2">
      <c r="A426" t="s">
        <v>531</v>
      </c>
      <c r="C426" t="s">
        <v>8</v>
      </c>
      <c r="D426" s="13">
        <v>2.0000000000000001E-4</v>
      </c>
      <c r="E426">
        <v>314</v>
      </c>
    </row>
    <row r="427" spans="1:5" x14ac:dyDescent="0.2">
      <c r="A427" t="s">
        <v>532</v>
      </c>
      <c r="C427" t="s">
        <v>8</v>
      </c>
      <c r="D427" s="13">
        <v>2.0000000000000001E-4</v>
      </c>
      <c r="E427">
        <v>313</v>
      </c>
    </row>
    <row r="428" spans="1:5" x14ac:dyDescent="0.2">
      <c r="A428" t="s">
        <v>533</v>
      </c>
      <c r="C428" t="s">
        <v>14</v>
      </c>
      <c r="D428" s="13">
        <v>2.0000000000000001E-4</v>
      </c>
      <c r="E428">
        <v>306</v>
      </c>
    </row>
    <row r="429" spans="1:5" x14ac:dyDescent="0.2">
      <c r="A429" t="s">
        <v>534</v>
      </c>
      <c r="C429" t="s">
        <v>13</v>
      </c>
      <c r="D429" s="13">
        <v>2.0000000000000001E-4</v>
      </c>
      <c r="E429">
        <v>306</v>
      </c>
    </row>
    <row r="430" spans="1:5" x14ac:dyDescent="0.2">
      <c r="A430" t="s">
        <v>535</v>
      </c>
      <c r="C430" t="s">
        <v>20</v>
      </c>
      <c r="D430" s="13">
        <v>2.0000000000000001E-4</v>
      </c>
      <c r="E430">
        <v>306</v>
      </c>
    </row>
    <row r="431" spans="1:5" x14ac:dyDescent="0.2">
      <c r="A431" t="s">
        <v>536</v>
      </c>
      <c r="C431" t="s">
        <v>18</v>
      </c>
      <c r="D431" s="13">
        <v>2.0000000000000001E-4</v>
      </c>
      <c r="E431">
        <v>305</v>
      </c>
    </row>
    <row r="432" spans="1:5" x14ac:dyDescent="0.2">
      <c r="A432" t="s">
        <v>537</v>
      </c>
      <c r="C432" t="s">
        <v>12</v>
      </c>
      <c r="D432" s="13">
        <v>2.0000000000000001E-4</v>
      </c>
      <c r="E432">
        <v>295</v>
      </c>
    </row>
    <row r="433" spans="1:5" x14ac:dyDescent="0.2">
      <c r="A433" t="s">
        <v>538</v>
      </c>
      <c r="C433" t="s">
        <v>15</v>
      </c>
      <c r="D433" s="13">
        <v>2.0000000000000001E-4</v>
      </c>
      <c r="E433">
        <v>295</v>
      </c>
    </row>
    <row r="434" spans="1:5" x14ac:dyDescent="0.2">
      <c r="A434" t="s">
        <v>539</v>
      </c>
      <c r="C434" t="s">
        <v>15</v>
      </c>
      <c r="D434" s="13">
        <v>2.0000000000000001E-4</v>
      </c>
      <c r="E434">
        <v>291</v>
      </c>
    </row>
    <row r="435" spans="1:5" x14ac:dyDescent="0.2">
      <c r="A435" t="s">
        <v>540</v>
      </c>
      <c r="C435" t="s">
        <v>0</v>
      </c>
      <c r="D435" s="13">
        <v>2.0000000000000001E-4</v>
      </c>
      <c r="E435">
        <v>289</v>
      </c>
    </row>
    <row r="436" spans="1:5" x14ac:dyDescent="0.2">
      <c r="A436" t="s">
        <v>541</v>
      </c>
      <c r="C436" t="s">
        <v>10</v>
      </c>
      <c r="D436" s="13">
        <v>2.0000000000000001E-4</v>
      </c>
      <c r="E436">
        <v>285</v>
      </c>
    </row>
    <row r="437" spans="1:5" x14ac:dyDescent="0.2">
      <c r="A437" t="s">
        <v>542</v>
      </c>
      <c r="C437" t="s">
        <v>8</v>
      </c>
      <c r="D437" s="13">
        <v>2.0000000000000001E-4</v>
      </c>
      <c r="E437">
        <v>283</v>
      </c>
    </row>
    <row r="438" spans="1:5" x14ac:dyDescent="0.2">
      <c r="A438" t="s">
        <v>543</v>
      </c>
      <c r="C438" t="s">
        <v>22</v>
      </c>
      <c r="D438" s="13">
        <v>2.0000000000000001E-4</v>
      </c>
      <c r="E438">
        <v>283</v>
      </c>
    </row>
    <row r="439" spans="1:5" x14ac:dyDescent="0.2">
      <c r="A439" t="s">
        <v>544</v>
      </c>
      <c r="C439" t="s">
        <v>18</v>
      </c>
      <c r="D439" s="13">
        <v>2.0000000000000001E-4</v>
      </c>
      <c r="E439">
        <v>280</v>
      </c>
    </row>
    <row r="440" spans="1:5" x14ac:dyDescent="0.2">
      <c r="A440" t="s">
        <v>545</v>
      </c>
      <c r="C440" t="s">
        <v>20</v>
      </c>
      <c r="D440" s="13">
        <v>2.0000000000000001E-4</v>
      </c>
      <c r="E440">
        <v>277</v>
      </c>
    </row>
    <row r="441" spans="1:5" x14ac:dyDescent="0.2">
      <c r="A441" t="s">
        <v>546</v>
      </c>
      <c r="C441" t="s">
        <v>8</v>
      </c>
      <c r="D441" s="13">
        <v>2.0000000000000001E-4</v>
      </c>
      <c r="E441">
        <v>276</v>
      </c>
    </row>
    <row r="442" spans="1:5" x14ac:dyDescent="0.2">
      <c r="A442" t="s">
        <v>547</v>
      </c>
      <c r="C442" t="s">
        <v>21</v>
      </c>
      <c r="D442" s="13">
        <v>2.0000000000000001E-4</v>
      </c>
      <c r="E442">
        <v>276</v>
      </c>
    </row>
    <row r="443" spans="1:5" x14ac:dyDescent="0.2">
      <c r="A443" t="s">
        <v>548</v>
      </c>
      <c r="C443" t="s">
        <v>89</v>
      </c>
      <c r="D443" s="13">
        <v>2.0000000000000001E-4</v>
      </c>
      <c r="E443">
        <v>275</v>
      </c>
    </row>
    <row r="444" spans="1:5" x14ac:dyDescent="0.2">
      <c r="A444" t="s">
        <v>549</v>
      </c>
      <c r="C444" t="s">
        <v>24</v>
      </c>
      <c r="D444" s="13">
        <v>2.0000000000000001E-4</v>
      </c>
      <c r="E444">
        <v>275</v>
      </c>
    </row>
    <row r="445" spans="1:5" x14ac:dyDescent="0.2">
      <c r="A445" t="s">
        <v>550</v>
      </c>
      <c r="C445" t="s">
        <v>22</v>
      </c>
      <c r="D445" s="13">
        <v>2.0000000000000001E-4</v>
      </c>
      <c r="E445">
        <v>272</v>
      </c>
    </row>
    <row r="446" spans="1:5" x14ac:dyDescent="0.2">
      <c r="A446" t="s">
        <v>551</v>
      </c>
      <c r="C446" t="s">
        <v>22</v>
      </c>
      <c r="D446" s="13">
        <v>2.0000000000000001E-4</v>
      </c>
      <c r="E446">
        <v>271</v>
      </c>
    </row>
    <row r="447" spans="1:5" x14ac:dyDescent="0.2">
      <c r="A447" t="s">
        <v>552</v>
      </c>
      <c r="C447" t="s">
        <v>22</v>
      </c>
      <c r="D447" s="13">
        <v>2.0000000000000001E-4</v>
      </c>
      <c r="E447">
        <v>269</v>
      </c>
    </row>
    <row r="448" spans="1:5" x14ac:dyDescent="0.2">
      <c r="A448" t="s">
        <v>553</v>
      </c>
      <c r="C448" t="s">
        <v>0</v>
      </c>
      <c r="D448" s="13">
        <v>2.0000000000000001E-4</v>
      </c>
      <c r="E448">
        <v>266</v>
      </c>
    </row>
    <row r="449" spans="1:5" x14ac:dyDescent="0.2">
      <c r="A449" t="s">
        <v>554</v>
      </c>
      <c r="C449" t="s">
        <v>22</v>
      </c>
      <c r="D449" s="13">
        <v>2.0000000000000001E-4</v>
      </c>
      <c r="E449">
        <v>265</v>
      </c>
    </row>
    <row r="450" spans="1:5" x14ac:dyDescent="0.2">
      <c r="A450" t="s">
        <v>555</v>
      </c>
      <c r="C450" t="s">
        <v>21</v>
      </c>
      <c r="D450" s="13">
        <v>2.0000000000000001E-4</v>
      </c>
      <c r="E450">
        <v>260</v>
      </c>
    </row>
    <row r="451" spans="1:5" x14ac:dyDescent="0.2">
      <c r="A451" t="s">
        <v>556</v>
      </c>
      <c r="C451" t="s">
        <v>22</v>
      </c>
      <c r="D451" s="13">
        <v>2.0000000000000001E-4</v>
      </c>
      <c r="E451">
        <v>260</v>
      </c>
    </row>
    <row r="452" spans="1:5" x14ac:dyDescent="0.2">
      <c r="A452" t="s">
        <v>557</v>
      </c>
      <c r="C452" t="s">
        <v>140</v>
      </c>
      <c r="D452" s="13">
        <v>2.0000000000000001E-4</v>
      </c>
      <c r="E452">
        <v>259</v>
      </c>
    </row>
    <row r="453" spans="1:5" x14ac:dyDescent="0.2">
      <c r="A453" t="s">
        <v>558</v>
      </c>
      <c r="C453" t="s">
        <v>9</v>
      </c>
      <c r="D453" s="13">
        <v>2.0000000000000001E-4</v>
      </c>
      <c r="E453">
        <v>259</v>
      </c>
    </row>
    <row r="454" spans="1:5" x14ac:dyDescent="0.2">
      <c r="A454" t="s">
        <v>559</v>
      </c>
      <c r="C454" t="s">
        <v>17</v>
      </c>
      <c r="D454" s="13">
        <v>2.0000000000000001E-4</v>
      </c>
      <c r="E454">
        <v>256</v>
      </c>
    </row>
    <row r="455" spans="1:5" x14ac:dyDescent="0.2">
      <c r="A455" t="s">
        <v>560</v>
      </c>
      <c r="C455" t="s">
        <v>21</v>
      </c>
      <c r="D455" s="13">
        <v>2.0000000000000001E-4</v>
      </c>
      <c r="E455">
        <v>255</v>
      </c>
    </row>
    <row r="456" spans="1:5" x14ac:dyDescent="0.2">
      <c r="A456" t="s">
        <v>561</v>
      </c>
      <c r="C456" t="s">
        <v>17</v>
      </c>
      <c r="D456" s="13">
        <v>2.0000000000000001E-4</v>
      </c>
      <c r="E456">
        <v>254</v>
      </c>
    </row>
    <row r="457" spans="1:5" x14ac:dyDescent="0.2">
      <c r="A457" t="s">
        <v>562</v>
      </c>
      <c r="C457" t="s">
        <v>9</v>
      </c>
      <c r="D457" s="13">
        <v>2.0000000000000001E-4</v>
      </c>
      <c r="E457">
        <v>250</v>
      </c>
    </row>
    <row r="458" spans="1:5" x14ac:dyDescent="0.2">
      <c r="A458" t="s">
        <v>563</v>
      </c>
      <c r="C458" t="s">
        <v>18</v>
      </c>
      <c r="D458" s="13">
        <v>2.0000000000000001E-4</v>
      </c>
      <c r="E458">
        <v>248</v>
      </c>
    </row>
    <row r="459" spans="1:5" x14ac:dyDescent="0.2">
      <c r="A459" t="s">
        <v>564</v>
      </c>
      <c r="C459" t="s">
        <v>9</v>
      </c>
      <c r="D459" s="13">
        <v>2.0000000000000001E-4</v>
      </c>
      <c r="E459">
        <v>244</v>
      </c>
    </row>
    <row r="460" spans="1:5" x14ac:dyDescent="0.2">
      <c r="A460" t="s">
        <v>565</v>
      </c>
      <c r="C460" t="s">
        <v>10</v>
      </c>
      <c r="D460" s="13">
        <v>2.0000000000000001E-4</v>
      </c>
      <c r="E460">
        <v>244</v>
      </c>
    </row>
    <row r="461" spans="1:5" x14ac:dyDescent="0.2">
      <c r="A461" t="s">
        <v>566</v>
      </c>
      <c r="C461" t="s">
        <v>12</v>
      </c>
      <c r="D461" s="13">
        <v>2.0000000000000001E-4</v>
      </c>
      <c r="E461">
        <v>243</v>
      </c>
    </row>
    <row r="462" spans="1:5" x14ac:dyDescent="0.2">
      <c r="A462" t="s">
        <v>567</v>
      </c>
      <c r="C462" t="s">
        <v>140</v>
      </c>
      <c r="D462" s="13">
        <v>2.0000000000000001E-4</v>
      </c>
      <c r="E462">
        <v>242</v>
      </c>
    </row>
    <row r="463" spans="1:5" x14ac:dyDescent="0.2">
      <c r="A463" t="s">
        <v>568</v>
      </c>
      <c r="C463" t="s">
        <v>0</v>
      </c>
      <c r="D463" s="13">
        <v>2.0000000000000001E-4</v>
      </c>
      <c r="E463">
        <v>241</v>
      </c>
    </row>
    <row r="464" spans="1:5" x14ac:dyDescent="0.2">
      <c r="A464" t="s">
        <v>569</v>
      </c>
      <c r="C464" t="s">
        <v>10</v>
      </c>
      <c r="D464" s="13">
        <v>2.0000000000000001E-4</v>
      </c>
      <c r="E464">
        <v>239</v>
      </c>
    </row>
    <row r="465" spans="1:5" x14ac:dyDescent="0.2">
      <c r="A465" t="s">
        <v>570</v>
      </c>
      <c r="C465" t="s">
        <v>26</v>
      </c>
      <c r="D465" s="13">
        <v>2.0000000000000001E-4</v>
      </c>
      <c r="E465">
        <v>239</v>
      </c>
    </row>
    <row r="466" spans="1:5" x14ac:dyDescent="0.2">
      <c r="A466" t="s">
        <v>571</v>
      </c>
      <c r="C466" t="s">
        <v>18</v>
      </c>
      <c r="D466" s="13">
        <v>2.0000000000000001E-4</v>
      </c>
      <c r="E466">
        <v>238</v>
      </c>
    </row>
    <row r="467" spans="1:5" x14ac:dyDescent="0.2">
      <c r="A467" t="s">
        <v>572</v>
      </c>
      <c r="C467" t="s">
        <v>27</v>
      </c>
      <c r="D467" s="13">
        <v>2.0000000000000001E-4</v>
      </c>
      <c r="E467">
        <v>237</v>
      </c>
    </row>
    <row r="468" spans="1:5" x14ac:dyDescent="0.2">
      <c r="A468" t="s">
        <v>573</v>
      </c>
      <c r="C468" t="s">
        <v>15</v>
      </c>
      <c r="D468" s="13">
        <v>2.0000000000000001E-4</v>
      </c>
      <c r="E468">
        <v>235</v>
      </c>
    </row>
    <row r="469" spans="1:5" x14ac:dyDescent="0.2">
      <c r="A469" t="s">
        <v>574</v>
      </c>
      <c r="C469" t="s">
        <v>9</v>
      </c>
      <c r="D469" s="13">
        <v>2.0000000000000001E-4</v>
      </c>
      <c r="E469">
        <v>233</v>
      </c>
    </row>
    <row r="470" spans="1:5" x14ac:dyDescent="0.2">
      <c r="A470" t="s">
        <v>575</v>
      </c>
      <c r="C470" t="s">
        <v>12</v>
      </c>
      <c r="D470" s="13">
        <v>2.0000000000000001E-4</v>
      </c>
      <c r="E470">
        <v>233</v>
      </c>
    </row>
    <row r="471" spans="1:5" x14ac:dyDescent="0.2">
      <c r="A471" t="s">
        <v>576</v>
      </c>
      <c r="C471" t="s">
        <v>9</v>
      </c>
      <c r="D471" s="13">
        <v>2.0000000000000001E-4</v>
      </c>
      <c r="E471">
        <v>232</v>
      </c>
    </row>
    <row r="472" spans="1:5" x14ac:dyDescent="0.2">
      <c r="A472" t="s">
        <v>577</v>
      </c>
      <c r="C472" t="s">
        <v>15</v>
      </c>
      <c r="D472" s="13">
        <v>2.0000000000000001E-4</v>
      </c>
      <c r="E472">
        <v>231</v>
      </c>
    </row>
    <row r="473" spans="1:5" x14ac:dyDescent="0.2">
      <c r="A473" t="s">
        <v>578</v>
      </c>
      <c r="C473" t="s">
        <v>22</v>
      </c>
      <c r="D473" s="13">
        <v>2.0000000000000001E-4</v>
      </c>
      <c r="E473">
        <v>229</v>
      </c>
    </row>
    <row r="474" spans="1:5" x14ac:dyDescent="0.2">
      <c r="A474" t="s">
        <v>579</v>
      </c>
      <c r="C474" t="s">
        <v>12</v>
      </c>
      <c r="D474" s="13">
        <v>2.0000000000000001E-4</v>
      </c>
      <c r="E474">
        <v>228</v>
      </c>
    </row>
    <row r="475" spans="1:5" x14ac:dyDescent="0.2">
      <c r="A475" t="s">
        <v>580</v>
      </c>
      <c r="C475" t="s">
        <v>22</v>
      </c>
      <c r="D475" s="13">
        <v>2.0000000000000001E-4</v>
      </c>
      <c r="E475">
        <v>227</v>
      </c>
    </row>
    <row r="476" spans="1:5" x14ac:dyDescent="0.2">
      <c r="A476" t="s">
        <v>581</v>
      </c>
      <c r="C476" t="s">
        <v>13</v>
      </c>
      <c r="D476" s="13">
        <v>2.0000000000000001E-4</v>
      </c>
      <c r="E476">
        <v>226</v>
      </c>
    </row>
    <row r="477" spans="1:5" x14ac:dyDescent="0.2">
      <c r="A477" t="s">
        <v>582</v>
      </c>
      <c r="C477" t="s">
        <v>16</v>
      </c>
      <c r="D477" s="13">
        <v>2.0000000000000001E-4</v>
      </c>
      <c r="E477">
        <v>223</v>
      </c>
    </row>
    <row r="478" spans="1:5" x14ac:dyDescent="0.2">
      <c r="A478" t="s">
        <v>583</v>
      </c>
      <c r="C478" t="s">
        <v>16</v>
      </c>
      <c r="D478" s="13">
        <v>2.0000000000000001E-4</v>
      </c>
      <c r="E478">
        <v>222</v>
      </c>
    </row>
    <row r="479" spans="1:5" x14ac:dyDescent="0.2">
      <c r="A479" t="s">
        <v>584</v>
      </c>
      <c r="C479" t="s">
        <v>0</v>
      </c>
      <c r="D479" s="13">
        <v>2.0000000000000001E-4</v>
      </c>
      <c r="E479">
        <v>222</v>
      </c>
    </row>
    <row r="480" spans="1:5" x14ac:dyDescent="0.2">
      <c r="A480" t="s">
        <v>585</v>
      </c>
      <c r="C480" t="s">
        <v>140</v>
      </c>
      <c r="D480" s="13">
        <v>2.0000000000000001E-4</v>
      </c>
      <c r="E480">
        <v>222</v>
      </c>
    </row>
    <row r="481" spans="1:5" x14ac:dyDescent="0.2">
      <c r="A481" t="s">
        <v>586</v>
      </c>
      <c r="C481" t="s">
        <v>26</v>
      </c>
      <c r="D481" s="13">
        <v>2.0000000000000001E-4</v>
      </c>
      <c r="E481">
        <v>222</v>
      </c>
    </row>
    <row r="482" spans="1:5" x14ac:dyDescent="0.2">
      <c r="A482" t="s">
        <v>587</v>
      </c>
      <c r="C482" t="s">
        <v>26</v>
      </c>
      <c r="D482" s="13">
        <v>2.0000000000000001E-4</v>
      </c>
      <c r="E482">
        <v>221</v>
      </c>
    </row>
    <row r="483" spans="1:5" x14ac:dyDescent="0.2">
      <c r="A483" t="s">
        <v>588</v>
      </c>
      <c r="C483" t="s">
        <v>17</v>
      </c>
      <c r="D483" s="13">
        <v>2.0000000000000001E-4</v>
      </c>
      <c r="E483">
        <v>221</v>
      </c>
    </row>
    <row r="484" spans="1:5" x14ac:dyDescent="0.2">
      <c r="A484" t="s">
        <v>589</v>
      </c>
      <c r="C484" t="s">
        <v>9</v>
      </c>
      <c r="D484" s="13">
        <v>2.0000000000000001E-4</v>
      </c>
      <c r="E484">
        <v>219</v>
      </c>
    </row>
    <row r="485" spans="1:5" x14ac:dyDescent="0.2">
      <c r="A485" t="s">
        <v>590</v>
      </c>
      <c r="C485" t="s">
        <v>18</v>
      </c>
      <c r="D485" s="13">
        <v>2.0000000000000001E-4</v>
      </c>
      <c r="E485">
        <v>218</v>
      </c>
    </row>
    <row r="486" spans="1:5" x14ac:dyDescent="0.2">
      <c r="A486" t="s">
        <v>591</v>
      </c>
      <c r="C486" t="s">
        <v>18</v>
      </c>
      <c r="D486" s="13">
        <v>2.0000000000000001E-4</v>
      </c>
      <c r="E486">
        <v>217</v>
      </c>
    </row>
    <row r="487" spans="1:5" x14ac:dyDescent="0.2">
      <c r="A487" t="s">
        <v>592</v>
      </c>
      <c r="C487" t="s">
        <v>26</v>
      </c>
      <c r="D487" s="13">
        <v>2.0000000000000001E-4</v>
      </c>
      <c r="E487">
        <v>216</v>
      </c>
    </row>
    <row r="488" spans="1:5" x14ac:dyDescent="0.2">
      <c r="A488" t="s">
        <v>593</v>
      </c>
      <c r="C488" t="s">
        <v>9</v>
      </c>
      <c r="D488" s="13">
        <v>2.0000000000000001E-4</v>
      </c>
      <c r="E488">
        <v>216</v>
      </c>
    </row>
    <row r="489" spans="1:5" x14ac:dyDescent="0.2">
      <c r="A489" t="s">
        <v>594</v>
      </c>
      <c r="C489" t="s">
        <v>0</v>
      </c>
      <c r="D489" s="13">
        <v>2.0000000000000001E-4</v>
      </c>
      <c r="E489">
        <v>216</v>
      </c>
    </row>
    <row r="490" spans="1:5" x14ac:dyDescent="0.2">
      <c r="A490" t="s">
        <v>595</v>
      </c>
      <c r="C490" t="s">
        <v>0</v>
      </c>
      <c r="D490" s="13">
        <v>2.0000000000000001E-4</v>
      </c>
      <c r="E490">
        <v>216</v>
      </c>
    </row>
    <row r="491" spans="1:5" x14ac:dyDescent="0.2">
      <c r="A491" t="s">
        <v>596</v>
      </c>
      <c r="C491" t="s">
        <v>10</v>
      </c>
      <c r="D491" s="13">
        <v>2.0000000000000001E-4</v>
      </c>
      <c r="E491">
        <v>215</v>
      </c>
    </row>
    <row r="492" spans="1:5" x14ac:dyDescent="0.2">
      <c r="A492" t="s">
        <v>597</v>
      </c>
      <c r="C492" t="s">
        <v>0</v>
      </c>
      <c r="D492" s="13">
        <v>2.0000000000000001E-4</v>
      </c>
      <c r="E492">
        <v>215</v>
      </c>
    </row>
    <row r="493" spans="1:5" x14ac:dyDescent="0.2">
      <c r="A493" t="s">
        <v>598</v>
      </c>
      <c r="C493" t="s">
        <v>15</v>
      </c>
      <c r="D493" s="13">
        <v>2.0000000000000001E-4</v>
      </c>
      <c r="E493">
        <v>214</v>
      </c>
    </row>
    <row r="494" spans="1:5" x14ac:dyDescent="0.2">
      <c r="A494" t="s">
        <v>599</v>
      </c>
      <c r="C494" t="s">
        <v>8</v>
      </c>
      <c r="D494" s="13">
        <v>2.0000000000000001E-4</v>
      </c>
      <c r="E494">
        <v>212</v>
      </c>
    </row>
    <row r="495" spans="1:5" x14ac:dyDescent="0.2">
      <c r="A495" t="s">
        <v>600</v>
      </c>
      <c r="C495" t="s">
        <v>10</v>
      </c>
      <c r="D495" s="13">
        <v>2.0000000000000001E-4</v>
      </c>
      <c r="E495">
        <v>212</v>
      </c>
    </row>
    <row r="496" spans="1:5" x14ac:dyDescent="0.2">
      <c r="A496" t="s">
        <v>601</v>
      </c>
      <c r="C496" t="s">
        <v>16</v>
      </c>
      <c r="D496" s="13">
        <v>2.0000000000000001E-4</v>
      </c>
      <c r="E496">
        <v>212</v>
      </c>
    </row>
    <row r="497" spans="1:5" x14ac:dyDescent="0.2">
      <c r="A497" t="s">
        <v>602</v>
      </c>
      <c r="C497" t="s">
        <v>89</v>
      </c>
      <c r="D497" s="13">
        <v>2.0000000000000001E-4</v>
      </c>
      <c r="E497">
        <v>212</v>
      </c>
    </row>
    <row r="498" spans="1:5" x14ac:dyDescent="0.2">
      <c r="A498" t="s">
        <v>603</v>
      </c>
      <c r="C498" t="s">
        <v>89</v>
      </c>
      <c r="D498" s="13">
        <v>2.0000000000000001E-4</v>
      </c>
      <c r="E498">
        <v>212</v>
      </c>
    </row>
    <row r="499" spans="1:5" x14ac:dyDescent="0.2">
      <c r="A499" t="s">
        <v>604</v>
      </c>
      <c r="C499" t="s">
        <v>20</v>
      </c>
      <c r="D499" s="13">
        <v>2.0000000000000001E-4</v>
      </c>
      <c r="E499">
        <v>210</v>
      </c>
    </row>
    <row r="500" spans="1:5" x14ac:dyDescent="0.2">
      <c r="A500" t="s">
        <v>605</v>
      </c>
      <c r="C500" t="s">
        <v>10</v>
      </c>
      <c r="D500" s="13">
        <v>1E-4</v>
      </c>
      <c r="E500">
        <v>207</v>
      </c>
    </row>
    <row r="501" spans="1:5" x14ac:dyDescent="0.2">
      <c r="A501" t="s">
        <v>606</v>
      </c>
      <c r="C501" t="s">
        <v>12</v>
      </c>
      <c r="D501" s="13">
        <v>1E-4</v>
      </c>
      <c r="E501">
        <v>206</v>
      </c>
    </row>
    <row r="502" spans="1:5" x14ac:dyDescent="0.2">
      <c r="A502" t="s">
        <v>607</v>
      </c>
      <c r="C502" t="s">
        <v>21</v>
      </c>
      <c r="D502" s="13">
        <v>1E-4</v>
      </c>
      <c r="E502">
        <v>205</v>
      </c>
    </row>
    <row r="503" spans="1:5" x14ac:dyDescent="0.2">
      <c r="A503" t="s">
        <v>608</v>
      </c>
      <c r="C503" t="s">
        <v>8</v>
      </c>
      <c r="D503" s="13">
        <v>1E-4</v>
      </c>
      <c r="E503">
        <v>203</v>
      </c>
    </row>
    <row r="504" spans="1:5" x14ac:dyDescent="0.2">
      <c r="A504" t="s">
        <v>609</v>
      </c>
      <c r="C504" t="s">
        <v>15</v>
      </c>
      <c r="D504" s="13">
        <v>1E-4</v>
      </c>
      <c r="E504">
        <v>203</v>
      </c>
    </row>
    <row r="505" spans="1:5" x14ac:dyDescent="0.2">
      <c r="A505" t="s">
        <v>610</v>
      </c>
      <c r="C505" t="s">
        <v>25</v>
      </c>
      <c r="D505" s="13">
        <v>1E-4</v>
      </c>
      <c r="E505">
        <v>200</v>
      </c>
    </row>
    <row r="506" spans="1:5" x14ac:dyDescent="0.2">
      <c r="A506" t="s">
        <v>611</v>
      </c>
      <c r="C506" t="s">
        <v>12</v>
      </c>
      <c r="D506" s="13">
        <v>1E-4</v>
      </c>
      <c r="E506">
        <v>198</v>
      </c>
    </row>
    <row r="507" spans="1:5" x14ac:dyDescent="0.2">
      <c r="A507" t="s">
        <v>612</v>
      </c>
      <c r="C507" t="s">
        <v>26</v>
      </c>
      <c r="D507" s="13">
        <v>1E-4</v>
      </c>
      <c r="E507">
        <v>198</v>
      </c>
    </row>
    <row r="508" spans="1:5" x14ac:dyDescent="0.2">
      <c r="A508" t="s">
        <v>613</v>
      </c>
      <c r="C508" t="s">
        <v>26</v>
      </c>
      <c r="D508" s="13">
        <v>1E-4</v>
      </c>
      <c r="E508">
        <v>197</v>
      </c>
    </row>
    <row r="509" spans="1:5" x14ac:dyDescent="0.2">
      <c r="A509" t="s">
        <v>614</v>
      </c>
      <c r="C509" t="s">
        <v>24</v>
      </c>
      <c r="D509" s="13">
        <v>1E-4</v>
      </c>
      <c r="E509">
        <v>196</v>
      </c>
    </row>
    <row r="510" spans="1:5" x14ac:dyDescent="0.2">
      <c r="A510" t="s">
        <v>615</v>
      </c>
      <c r="C510" t="s">
        <v>0</v>
      </c>
      <c r="D510" s="13">
        <v>1E-4</v>
      </c>
      <c r="E510">
        <v>196</v>
      </c>
    </row>
    <row r="511" spans="1:5" x14ac:dyDescent="0.2">
      <c r="A511" t="s">
        <v>616</v>
      </c>
      <c r="C511" t="s">
        <v>15</v>
      </c>
      <c r="D511" s="13">
        <v>1E-4</v>
      </c>
      <c r="E511">
        <v>196</v>
      </c>
    </row>
    <row r="512" spans="1:5" x14ac:dyDescent="0.2">
      <c r="A512" t="s">
        <v>617</v>
      </c>
      <c r="C512" t="s">
        <v>20</v>
      </c>
      <c r="D512" s="13">
        <v>1E-4</v>
      </c>
      <c r="E512">
        <v>195</v>
      </c>
    </row>
    <row r="513" spans="1:5" x14ac:dyDescent="0.2">
      <c r="A513" t="s">
        <v>618</v>
      </c>
      <c r="C513" t="s">
        <v>27</v>
      </c>
      <c r="D513" s="13">
        <v>1E-4</v>
      </c>
      <c r="E513">
        <v>195</v>
      </c>
    </row>
    <row r="514" spans="1:5" x14ac:dyDescent="0.2">
      <c r="A514" t="s">
        <v>619</v>
      </c>
      <c r="C514" t="s">
        <v>9</v>
      </c>
      <c r="D514" s="13">
        <v>1E-4</v>
      </c>
      <c r="E514">
        <v>194</v>
      </c>
    </row>
    <row r="515" spans="1:5" x14ac:dyDescent="0.2">
      <c r="A515" t="s">
        <v>620</v>
      </c>
      <c r="C515" t="s">
        <v>0</v>
      </c>
      <c r="D515" s="13">
        <v>1E-4</v>
      </c>
      <c r="E515">
        <v>193</v>
      </c>
    </row>
    <row r="516" spans="1:5" x14ac:dyDescent="0.2">
      <c r="A516" t="s">
        <v>621</v>
      </c>
      <c r="C516" t="s">
        <v>21</v>
      </c>
      <c r="D516" s="13">
        <v>1E-4</v>
      </c>
      <c r="E516">
        <v>192</v>
      </c>
    </row>
    <row r="517" spans="1:5" x14ac:dyDescent="0.2">
      <c r="A517" t="s">
        <v>622</v>
      </c>
      <c r="C517" t="s">
        <v>13</v>
      </c>
      <c r="D517" s="13">
        <v>1E-4</v>
      </c>
      <c r="E517">
        <v>192</v>
      </c>
    </row>
    <row r="518" spans="1:5" x14ac:dyDescent="0.2">
      <c r="A518" t="s">
        <v>623</v>
      </c>
      <c r="C518" t="s">
        <v>27</v>
      </c>
      <c r="D518" s="13">
        <v>1E-4</v>
      </c>
      <c r="E518">
        <v>192</v>
      </c>
    </row>
    <row r="519" spans="1:5" x14ac:dyDescent="0.2">
      <c r="A519" t="s">
        <v>624</v>
      </c>
      <c r="C519" t="s">
        <v>20</v>
      </c>
      <c r="D519" s="13">
        <v>1E-4</v>
      </c>
      <c r="E519">
        <v>192</v>
      </c>
    </row>
    <row r="520" spans="1:5" x14ac:dyDescent="0.2">
      <c r="A520" t="s">
        <v>625</v>
      </c>
      <c r="C520" t="s">
        <v>20</v>
      </c>
      <c r="D520" s="13">
        <v>1E-4</v>
      </c>
      <c r="E520">
        <v>192</v>
      </c>
    </row>
    <row r="521" spans="1:5" x14ac:dyDescent="0.2">
      <c r="A521" t="s">
        <v>626</v>
      </c>
      <c r="C521" t="s">
        <v>19</v>
      </c>
      <c r="D521" s="13">
        <v>1E-4</v>
      </c>
      <c r="E521">
        <v>191</v>
      </c>
    </row>
    <row r="522" spans="1:5" x14ac:dyDescent="0.2">
      <c r="A522" t="s">
        <v>627</v>
      </c>
      <c r="C522" t="s">
        <v>14</v>
      </c>
      <c r="D522" s="13">
        <v>1E-4</v>
      </c>
      <c r="E522">
        <v>191</v>
      </c>
    </row>
    <row r="523" spans="1:5" x14ac:dyDescent="0.2">
      <c r="A523" t="s">
        <v>628</v>
      </c>
      <c r="C523" t="s">
        <v>20</v>
      </c>
      <c r="D523" s="13">
        <v>1E-4</v>
      </c>
      <c r="E523">
        <v>190</v>
      </c>
    </row>
    <row r="524" spans="1:5" x14ac:dyDescent="0.2">
      <c r="A524" t="s">
        <v>629</v>
      </c>
      <c r="C524" t="s">
        <v>15</v>
      </c>
      <c r="D524" s="13">
        <v>1E-4</v>
      </c>
      <c r="E524">
        <v>189</v>
      </c>
    </row>
    <row r="525" spans="1:5" x14ac:dyDescent="0.2">
      <c r="A525" t="s">
        <v>630</v>
      </c>
      <c r="C525" t="s">
        <v>24</v>
      </c>
      <c r="D525" s="13">
        <v>1E-4</v>
      </c>
      <c r="E525">
        <v>188</v>
      </c>
    </row>
    <row r="526" spans="1:5" x14ac:dyDescent="0.2">
      <c r="A526" t="s">
        <v>631</v>
      </c>
      <c r="C526" t="s">
        <v>27</v>
      </c>
      <c r="D526" s="13">
        <v>1E-4</v>
      </c>
      <c r="E526">
        <v>186</v>
      </c>
    </row>
    <row r="527" spans="1:5" x14ac:dyDescent="0.2">
      <c r="A527" t="s">
        <v>632</v>
      </c>
      <c r="C527" t="s">
        <v>140</v>
      </c>
      <c r="D527" s="13">
        <v>1E-4</v>
      </c>
      <c r="E527">
        <v>186</v>
      </c>
    </row>
    <row r="528" spans="1:5" x14ac:dyDescent="0.2">
      <c r="A528" t="s">
        <v>633</v>
      </c>
      <c r="C528" t="s">
        <v>15</v>
      </c>
      <c r="D528" s="13">
        <v>1E-4</v>
      </c>
      <c r="E528">
        <v>186</v>
      </c>
    </row>
    <row r="529" spans="1:5" x14ac:dyDescent="0.2">
      <c r="A529" t="s">
        <v>634</v>
      </c>
      <c r="C529" t="s">
        <v>20</v>
      </c>
      <c r="D529" s="13">
        <v>1E-4</v>
      </c>
      <c r="E529">
        <v>185</v>
      </c>
    </row>
    <row r="530" spans="1:5" x14ac:dyDescent="0.2">
      <c r="A530" t="s">
        <v>635</v>
      </c>
      <c r="C530" t="s">
        <v>8</v>
      </c>
      <c r="D530" s="13">
        <v>1E-4</v>
      </c>
      <c r="E530">
        <v>184</v>
      </c>
    </row>
    <row r="531" spans="1:5" x14ac:dyDescent="0.2">
      <c r="A531" t="s">
        <v>636</v>
      </c>
      <c r="C531" t="s">
        <v>8</v>
      </c>
      <c r="D531" s="13">
        <v>1E-4</v>
      </c>
      <c r="E531">
        <v>183</v>
      </c>
    </row>
    <row r="532" spans="1:5" x14ac:dyDescent="0.2">
      <c r="A532" t="s">
        <v>637</v>
      </c>
      <c r="C532" t="s">
        <v>26</v>
      </c>
      <c r="D532" s="13">
        <v>1E-4</v>
      </c>
      <c r="E532">
        <v>183</v>
      </c>
    </row>
    <row r="533" spans="1:5" x14ac:dyDescent="0.2">
      <c r="A533" t="s">
        <v>638</v>
      </c>
      <c r="C533" t="s">
        <v>22</v>
      </c>
      <c r="D533" s="13">
        <v>1E-4</v>
      </c>
      <c r="E533">
        <v>183</v>
      </c>
    </row>
    <row r="534" spans="1:5" x14ac:dyDescent="0.2">
      <c r="A534" t="s">
        <v>639</v>
      </c>
      <c r="C534" t="s">
        <v>89</v>
      </c>
      <c r="D534" s="13">
        <v>1E-4</v>
      </c>
      <c r="E534">
        <v>182</v>
      </c>
    </row>
    <row r="535" spans="1:5" x14ac:dyDescent="0.2">
      <c r="A535" t="s">
        <v>640</v>
      </c>
      <c r="C535" t="s">
        <v>15</v>
      </c>
      <c r="D535" s="13">
        <v>1E-4</v>
      </c>
      <c r="E535">
        <v>182</v>
      </c>
    </row>
    <row r="536" spans="1:5" x14ac:dyDescent="0.2">
      <c r="A536" t="s">
        <v>641</v>
      </c>
      <c r="C536" t="s">
        <v>22</v>
      </c>
      <c r="D536" s="13">
        <v>1E-4</v>
      </c>
      <c r="E536">
        <v>182</v>
      </c>
    </row>
    <row r="537" spans="1:5" x14ac:dyDescent="0.2">
      <c r="A537" t="s">
        <v>642</v>
      </c>
      <c r="C537" t="s">
        <v>9</v>
      </c>
      <c r="D537" s="13">
        <v>1E-4</v>
      </c>
      <c r="E537">
        <v>181</v>
      </c>
    </row>
    <row r="538" spans="1:5" x14ac:dyDescent="0.2">
      <c r="A538" t="s">
        <v>643</v>
      </c>
      <c r="C538" t="s">
        <v>26</v>
      </c>
      <c r="D538" s="13">
        <v>1E-4</v>
      </c>
      <c r="E538">
        <v>180</v>
      </c>
    </row>
    <row r="539" spans="1:5" x14ac:dyDescent="0.2">
      <c r="A539" t="s">
        <v>644</v>
      </c>
      <c r="C539" t="s">
        <v>12</v>
      </c>
      <c r="D539" s="13">
        <v>1E-4</v>
      </c>
      <c r="E539">
        <v>180</v>
      </c>
    </row>
    <row r="540" spans="1:5" x14ac:dyDescent="0.2">
      <c r="A540" t="s">
        <v>645</v>
      </c>
      <c r="C540" t="s">
        <v>16</v>
      </c>
      <c r="D540" s="13">
        <v>1E-4</v>
      </c>
      <c r="E540">
        <v>177</v>
      </c>
    </row>
    <row r="541" spans="1:5" x14ac:dyDescent="0.2">
      <c r="A541" t="s">
        <v>646</v>
      </c>
      <c r="C541" t="s">
        <v>20</v>
      </c>
      <c r="D541" s="13">
        <v>1E-4</v>
      </c>
      <c r="E541">
        <v>176</v>
      </c>
    </row>
    <row r="542" spans="1:5" x14ac:dyDescent="0.2">
      <c r="A542" t="s">
        <v>647</v>
      </c>
      <c r="C542" t="s">
        <v>10</v>
      </c>
      <c r="D542" s="13">
        <v>1E-4</v>
      </c>
      <c r="E542">
        <v>175</v>
      </c>
    </row>
    <row r="543" spans="1:5" x14ac:dyDescent="0.2">
      <c r="A543" t="s">
        <v>648</v>
      </c>
      <c r="C543" t="s">
        <v>9</v>
      </c>
      <c r="D543" s="13">
        <v>1E-4</v>
      </c>
      <c r="E543">
        <v>174</v>
      </c>
    </row>
    <row r="544" spans="1:5" x14ac:dyDescent="0.2">
      <c r="A544" t="s">
        <v>649</v>
      </c>
      <c r="C544" t="s">
        <v>0</v>
      </c>
      <c r="D544" s="13">
        <v>1E-4</v>
      </c>
      <c r="E544">
        <v>174</v>
      </c>
    </row>
    <row r="545" spans="1:5" x14ac:dyDescent="0.2">
      <c r="A545" t="s">
        <v>650</v>
      </c>
      <c r="C545" t="s">
        <v>13</v>
      </c>
      <c r="D545" s="13">
        <v>1E-4</v>
      </c>
      <c r="E545">
        <v>173</v>
      </c>
    </row>
    <row r="546" spans="1:5" x14ac:dyDescent="0.2">
      <c r="A546" t="s">
        <v>651</v>
      </c>
      <c r="C546" t="s">
        <v>26</v>
      </c>
      <c r="D546" s="13">
        <v>1E-4</v>
      </c>
      <c r="E546">
        <v>173</v>
      </c>
    </row>
    <row r="547" spans="1:5" x14ac:dyDescent="0.2">
      <c r="A547" t="s">
        <v>652</v>
      </c>
      <c r="C547" t="s">
        <v>21</v>
      </c>
      <c r="D547" s="13">
        <v>1E-4</v>
      </c>
      <c r="E547">
        <v>169</v>
      </c>
    </row>
    <row r="548" spans="1:5" x14ac:dyDescent="0.2">
      <c r="A548" t="s">
        <v>653</v>
      </c>
      <c r="C548" t="s">
        <v>140</v>
      </c>
      <c r="D548" s="13">
        <v>1E-4</v>
      </c>
      <c r="E548">
        <v>167</v>
      </c>
    </row>
    <row r="549" spans="1:5" x14ac:dyDescent="0.2">
      <c r="A549" t="s">
        <v>654</v>
      </c>
      <c r="C549" t="s">
        <v>12</v>
      </c>
      <c r="D549" s="13">
        <v>1E-4</v>
      </c>
      <c r="E549">
        <v>165</v>
      </c>
    </row>
    <row r="550" spans="1:5" x14ac:dyDescent="0.2">
      <c r="A550" t="s">
        <v>655</v>
      </c>
      <c r="C550" t="s">
        <v>12</v>
      </c>
      <c r="D550" s="13">
        <v>1E-4</v>
      </c>
      <c r="E550">
        <v>164</v>
      </c>
    </row>
    <row r="551" spans="1:5" x14ac:dyDescent="0.2">
      <c r="A551" t="s">
        <v>656</v>
      </c>
      <c r="C551" t="s">
        <v>0</v>
      </c>
      <c r="D551" s="13">
        <v>1E-4</v>
      </c>
      <c r="E551">
        <v>163</v>
      </c>
    </row>
    <row r="552" spans="1:5" x14ac:dyDescent="0.2">
      <c r="A552" t="s">
        <v>657</v>
      </c>
      <c r="C552" t="s">
        <v>8</v>
      </c>
      <c r="D552" s="13">
        <v>1E-4</v>
      </c>
      <c r="E552">
        <v>161</v>
      </c>
    </row>
    <row r="553" spans="1:5" x14ac:dyDescent="0.2">
      <c r="A553" t="s">
        <v>658</v>
      </c>
      <c r="C553" t="s">
        <v>89</v>
      </c>
      <c r="D553" s="13">
        <v>1E-4</v>
      </c>
      <c r="E553">
        <v>161</v>
      </c>
    </row>
    <row r="554" spans="1:5" x14ac:dyDescent="0.2">
      <c r="A554" t="s">
        <v>659</v>
      </c>
      <c r="C554" t="s">
        <v>20</v>
      </c>
      <c r="D554" s="13">
        <v>1E-4</v>
      </c>
      <c r="E554">
        <v>157</v>
      </c>
    </row>
    <row r="555" spans="1:5" x14ac:dyDescent="0.2">
      <c r="A555" t="s">
        <v>660</v>
      </c>
      <c r="C555" t="s">
        <v>21</v>
      </c>
      <c r="D555" s="13">
        <v>1E-4</v>
      </c>
      <c r="E555">
        <v>157</v>
      </c>
    </row>
    <row r="556" spans="1:5" x14ac:dyDescent="0.2">
      <c r="A556" t="s">
        <v>661</v>
      </c>
      <c r="C556" t="s">
        <v>89</v>
      </c>
      <c r="D556" s="13">
        <v>1E-4</v>
      </c>
      <c r="E556">
        <v>156</v>
      </c>
    </row>
    <row r="557" spans="1:5" x14ac:dyDescent="0.2">
      <c r="A557" t="s">
        <v>662</v>
      </c>
      <c r="C557" t="s">
        <v>15</v>
      </c>
      <c r="D557" s="13">
        <v>1E-4</v>
      </c>
      <c r="E557">
        <v>156</v>
      </c>
    </row>
    <row r="558" spans="1:5" x14ac:dyDescent="0.2">
      <c r="A558" t="s">
        <v>663</v>
      </c>
      <c r="C558" t="s">
        <v>89</v>
      </c>
      <c r="D558" s="13">
        <v>1E-4</v>
      </c>
      <c r="E558">
        <v>155</v>
      </c>
    </row>
    <row r="559" spans="1:5" x14ac:dyDescent="0.2">
      <c r="A559" t="s">
        <v>664</v>
      </c>
      <c r="C559" t="s">
        <v>16</v>
      </c>
      <c r="D559" s="13">
        <v>1E-4</v>
      </c>
      <c r="E559">
        <v>154</v>
      </c>
    </row>
    <row r="560" spans="1:5" x14ac:dyDescent="0.2">
      <c r="A560" t="s">
        <v>665</v>
      </c>
      <c r="C560" t="s">
        <v>27</v>
      </c>
      <c r="D560" s="13">
        <v>1E-4</v>
      </c>
      <c r="E560">
        <v>153</v>
      </c>
    </row>
    <row r="561" spans="1:5" x14ac:dyDescent="0.2">
      <c r="A561" t="s">
        <v>666</v>
      </c>
      <c r="C561" t="s">
        <v>26</v>
      </c>
      <c r="D561" s="13">
        <v>1E-4</v>
      </c>
      <c r="E561">
        <v>150</v>
      </c>
    </row>
    <row r="562" spans="1:5" x14ac:dyDescent="0.2">
      <c r="A562" t="s">
        <v>667</v>
      </c>
      <c r="C562" t="s">
        <v>20</v>
      </c>
      <c r="D562" s="13">
        <v>1E-4</v>
      </c>
      <c r="E562">
        <v>150</v>
      </c>
    </row>
    <row r="563" spans="1:5" x14ac:dyDescent="0.2">
      <c r="A563" t="s">
        <v>668</v>
      </c>
      <c r="C563" t="s">
        <v>22</v>
      </c>
      <c r="D563" s="13">
        <v>1E-4</v>
      </c>
      <c r="E563">
        <v>150</v>
      </c>
    </row>
    <row r="564" spans="1:5" x14ac:dyDescent="0.2">
      <c r="A564" t="s">
        <v>669</v>
      </c>
      <c r="C564" t="s">
        <v>8</v>
      </c>
      <c r="D564" s="13">
        <v>1E-4</v>
      </c>
      <c r="E564">
        <v>149</v>
      </c>
    </row>
    <row r="565" spans="1:5" x14ac:dyDescent="0.2">
      <c r="A565" t="s">
        <v>670</v>
      </c>
      <c r="C565" t="s">
        <v>26</v>
      </c>
      <c r="D565" s="13">
        <v>1E-4</v>
      </c>
      <c r="E565">
        <v>148</v>
      </c>
    </row>
    <row r="566" spans="1:5" x14ac:dyDescent="0.2">
      <c r="A566" t="s">
        <v>671</v>
      </c>
      <c r="C566" t="s">
        <v>22</v>
      </c>
      <c r="D566" s="13">
        <v>1E-4</v>
      </c>
      <c r="E566">
        <v>148</v>
      </c>
    </row>
    <row r="567" spans="1:5" x14ac:dyDescent="0.2">
      <c r="A567" t="s">
        <v>672</v>
      </c>
      <c r="C567" t="s">
        <v>22</v>
      </c>
      <c r="D567" s="13">
        <v>1E-4</v>
      </c>
      <c r="E567">
        <v>148</v>
      </c>
    </row>
    <row r="568" spans="1:5" x14ac:dyDescent="0.2">
      <c r="A568" t="s">
        <v>673</v>
      </c>
      <c r="C568" t="s">
        <v>26</v>
      </c>
      <c r="D568" s="13">
        <v>1E-4</v>
      </c>
      <c r="E568">
        <v>147</v>
      </c>
    </row>
    <row r="569" spans="1:5" x14ac:dyDescent="0.2">
      <c r="A569" t="s">
        <v>674</v>
      </c>
      <c r="C569" t="s">
        <v>24</v>
      </c>
      <c r="D569" s="13">
        <v>1E-4</v>
      </c>
      <c r="E569">
        <v>145</v>
      </c>
    </row>
    <row r="570" spans="1:5" x14ac:dyDescent="0.2">
      <c r="A570" t="s">
        <v>675</v>
      </c>
      <c r="C570" t="s">
        <v>20</v>
      </c>
      <c r="D570" s="13">
        <v>1E-4</v>
      </c>
      <c r="E570">
        <v>143</v>
      </c>
    </row>
    <row r="571" spans="1:5" x14ac:dyDescent="0.2">
      <c r="A571" t="s">
        <v>676</v>
      </c>
      <c r="C571" t="s">
        <v>22</v>
      </c>
      <c r="D571" s="13">
        <v>1E-4</v>
      </c>
      <c r="E571">
        <v>143</v>
      </c>
    </row>
    <row r="572" spans="1:5" x14ac:dyDescent="0.2">
      <c r="A572" t="s">
        <v>677</v>
      </c>
      <c r="C572" t="s">
        <v>22</v>
      </c>
      <c r="D572" s="13">
        <v>1E-4</v>
      </c>
      <c r="E572">
        <v>143</v>
      </c>
    </row>
    <row r="573" spans="1:5" x14ac:dyDescent="0.2">
      <c r="A573" t="s">
        <v>678</v>
      </c>
      <c r="C573" t="s">
        <v>0</v>
      </c>
      <c r="D573" s="13">
        <v>1E-4</v>
      </c>
      <c r="E573">
        <v>141</v>
      </c>
    </row>
    <row r="574" spans="1:5" x14ac:dyDescent="0.2">
      <c r="A574" t="s">
        <v>679</v>
      </c>
      <c r="C574" t="s">
        <v>27</v>
      </c>
      <c r="D574" s="13">
        <v>1E-4</v>
      </c>
      <c r="E574">
        <v>136</v>
      </c>
    </row>
    <row r="575" spans="1:5" x14ac:dyDescent="0.2">
      <c r="A575" t="s">
        <v>680</v>
      </c>
      <c r="C575" t="s">
        <v>8</v>
      </c>
      <c r="D575" s="13">
        <v>1E-4</v>
      </c>
      <c r="E575">
        <v>134</v>
      </c>
    </row>
    <row r="576" spans="1:5" x14ac:dyDescent="0.2">
      <c r="A576" t="s">
        <v>681</v>
      </c>
      <c r="C576" t="s">
        <v>9</v>
      </c>
      <c r="D576" s="13">
        <v>1E-4</v>
      </c>
      <c r="E576">
        <v>134</v>
      </c>
    </row>
    <row r="577" spans="1:5" x14ac:dyDescent="0.2">
      <c r="A577" t="s">
        <v>682</v>
      </c>
      <c r="C577" t="s">
        <v>20</v>
      </c>
      <c r="D577" s="13">
        <v>1E-4</v>
      </c>
      <c r="E577">
        <v>132</v>
      </c>
    </row>
    <row r="578" spans="1:5" x14ac:dyDescent="0.2">
      <c r="A578" t="s">
        <v>683</v>
      </c>
      <c r="C578" t="s">
        <v>8</v>
      </c>
      <c r="D578" s="13">
        <v>1E-4</v>
      </c>
      <c r="E578">
        <v>132</v>
      </c>
    </row>
    <row r="579" spans="1:5" x14ac:dyDescent="0.2">
      <c r="A579" t="s">
        <v>684</v>
      </c>
      <c r="C579" t="s">
        <v>26</v>
      </c>
      <c r="D579" s="13">
        <v>1E-4</v>
      </c>
      <c r="E579">
        <v>131</v>
      </c>
    </row>
    <row r="580" spans="1:5" x14ac:dyDescent="0.2">
      <c r="A580" t="s">
        <v>685</v>
      </c>
      <c r="C580" t="s">
        <v>13</v>
      </c>
      <c r="D580" s="13">
        <v>1E-4</v>
      </c>
      <c r="E580">
        <v>131</v>
      </c>
    </row>
    <row r="581" spans="1:5" x14ac:dyDescent="0.2">
      <c r="A581" t="s">
        <v>686</v>
      </c>
      <c r="C581" t="s">
        <v>27</v>
      </c>
      <c r="D581" s="13">
        <v>1E-4</v>
      </c>
      <c r="E581">
        <v>131</v>
      </c>
    </row>
    <row r="582" spans="1:5" x14ac:dyDescent="0.2">
      <c r="A582" t="s">
        <v>687</v>
      </c>
      <c r="C582" t="s">
        <v>9</v>
      </c>
      <c r="D582" s="13">
        <v>1E-4</v>
      </c>
      <c r="E582">
        <v>131</v>
      </c>
    </row>
    <row r="583" spans="1:5" x14ac:dyDescent="0.2">
      <c r="A583" t="s">
        <v>688</v>
      </c>
      <c r="C583" t="s">
        <v>9</v>
      </c>
      <c r="D583" s="13">
        <v>1E-4</v>
      </c>
      <c r="E583">
        <v>130</v>
      </c>
    </row>
    <row r="584" spans="1:5" x14ac:dyDescent="0.2">
      <c r="A584" t="s">
        <v>689</v>
      </c>
      <c r="C584" t="s">
        <v>22</v>
      </c>
      <c r="D584" s="13">
        <v>1E-4</v>
      </c>
      <c r="E584">
        <v>130</v>
      </c>
    </row>
    <row r="585" spans="1:5" x14ac:dyDescent="0.2">
      <c r="A585" t="s">
        <v>690</v>
      </c>
      <c r="C585" t="s">
        <v>21</v>
      </c>
      <c r="D585" s="13">
        <v>1E-4</v>
      </c>
      <c r="E585">
        <v>128</v>
      </c>
    </row>
    <row r="586" spans="1:5" x14ac:dyDescent="0.2">
      <c r="A586" t="s">
        <v>691</v>
      </c>
      <c r="C586" t="s">
        <v>26</v>
      </c>
      <c r="D586" s="13">
        <v>1E-4</v>
      </c>
      <c r="E586">
        <v>127</v>
      </c>
    </row>
    <row r="587" spans="1:5" x14ac:dyDescent="0.2">
      <c r="A587" t="s">
        <v>692</v>
      </c>
      <c r="C587" t="s">
        <v>15</v>
      </c>
      <c r="D587" s="13">
        <v>1E-4</v>
      </c>
      <c r="E587">
        <v>127</v>
      </c>
    </row>
    <row r="588" spans="1:5" x14ac:dyDescent="0.2">
      <c r="A588" t="s">
        <v>693</v>
      </c>
      <c r="C588" t="s">
        <v>21</v>
      </c>
      <c r="D588" s="13">
        <v>1E-4</v>
      </c>
      <c r="E588">
        <v>126</v>
      </c>
    </row>
    <row r="589" spans="1:5" x14ac:dyDescent="0.2">
      <c r="A589" t="s">
        <v>694</v>
      </c>
      <c r="C589" t="s">
        <v>26</v>
      </c>
      <c r="D589" s="13">
        <v>1E-4</v>
      </c>
      <c r="E589">
        <v>126</v>
      </c>
    </row>
    <row r="590" spans="1:5" x14ac:dyDescent="0.2">
      <c r="A590" t="s">
        <v>695</v>
      </c>
      <c r="C590" t="s">
        <v>89</v>
      </c>
      <c r="D590" s="13">
        <v>1E-4</v>
      </c>
      <c r="E590">
        <v>123</v>
      </c>
    </row>
    <row r="591" spans="1:5" x14ac:dyDescent="0.2">
      <c r="A591" t="s">
        <v>696</v>
      </c>
      <c r="C591" t="s">
        <v>12</v>
      </c>
      <c r="D591" s="13">
        <v>1E-4</v>
      </c>
      <c r="E591">
        <v>121</v>
      </c>
    </row>
    <row r="592" spans="1:5" x14ac:dyDescent="0.2">
      <c r="A592" t="s">
        <v>697</v>
      </c>
      <c r="C592" t="s">
        <v>17</v>
      </c>
      <c r="D592" s="13">
        <v>1E-4</v>
      </c>
      <c r="E592">
        <v>121</v>
      </c>
    </row>
    <row r="593" spans="1:5" x14ac:dyDescent="0.2">
      <c r="A593" t="s">
        <v>698</v>
      </c>
      <c r="C593" t="s">
        <v>17</v>
      </c>
      <c r="D593" s="13">
        <v>1E-4</v>
      </c>
      <c r="E593">
        <v>119</v>
      </c>
    </row>
    <row r="594" spans="1:5" x14ac:dyDescent="0.2">
      <c r="A594" t="s">
        <v>699</v>
      </c>
      <c r="C594" t="s">
        <v>12</v>
      </c>
      <c r="D594" s="13">
        <v>1E-4</v>
      </c>
      <c r="E594">
        <v>118</v>
      </c>
    </row>
    <row r="595" spans="1:5" x14ac:dyDescent="0.2">
      <c r="A595" t="s">
        <v>700</v>
      </c>
      <c r="C595" t="s">
        <v>0</v>
      </c>
      <c r="D595" s="13">
        <v>1E-4</v>
      </c>
      <c r="E595">
        <v>117</v>
      </c>
    </row>
    <row r="596" spans="1:5" x14ac:dyDescent="0.2">
      <c r="A596" t="s">
        <v>701</v>
      </c>
      <c r="C596" t="s">
        <v>21</v>
      </c>
      <c r="D596" s="13">
        <v>1E-4</v>
      </c>
      <c r="E596">
        <v>116</v>
      </c>
    </row>
    <row r="597" spans="1:5" x14ac:dyDescent="0.2">
      <c r="A597" t="s">
        <v>702</v>
      </c>
      <c r="C597" t="s">
        <v>13</v>
      </c>
      <c r="D597" s="13">
        <v>1E-4</v>
      </c>
      <c r="E597">
        <v>114</v>
      </c>
    </row>
    <row r="598" spans="1:5" x14ac:dyDescent="0.2">
      <c r="A598" t="s">
        <v>703</v>
      </c>
      <c r="C598" t="s">
        <v>140</v>
      </c>
      <c r="D598" s="13">
        <v>1E-4</v>
      </c>
      <c r="E598">
        <v>113</v>
      </c>
    </row>
    <row r="599" spans="1:5" x14ac:dyDescent="0.2">
      <c r="A599" t="s">
        <v>704</v>
      </c>
      <c r="C599" t="s">
        <v>26</v>
      </c>
      <c r="D599" s="13">
        <v>1E-4</v>
      </c>
      <c r="E599">
        <v>112</v>
      </c>
    </row>
    <row r="600" spans="1:5" x14ac:dyDescent="0.2">
      <c r="A600" t="s">
        <v>705</v>
      </c>
      <c r="C600" t="s">
        <v>24</v>
      </c>
      <c r="D600" s="13">
        <v>1E-4</v>
      </c>
      <c r="E600">
        <v>112</v>
      </c>
    </row>
    <row r="601" spans="1:5" x14ac:dyDescent="0.2">
      <c r="A601" t="s">
        <v>706</v>
      </c>
      <c r="C601" t="s">
        <v>15</v>
      </c>
      <c r="D601" s="13">
        <v>1E-4</v>
      </c>
      <c r="E601">
        <v>112</v>
      </c>
    </row>
    <row r="602" spans="1:5" x14ac:dyDescent="0.2">
      <c r="A602" t="s">
        <v>707</v>
      </c>
      <c r="C602" t="s">
        <v>24</v>
      </c>
      <c r="D602" s="13">
        <v>1E-4</v>
      </c>
      <c r="E602">
        <v>111</v>
      </c>
    </row>
    <row r="603" spans="1:5" x14ac:dyDescent="0.2">
      <c r="A603" t="s">
        <v>708</v>
      </c>
      <c r="C603" t="s">
        <v>8</v>
      </c>
      <c r="D603" s="13">
        <v>1E-4</v>
      </c>
      <c r="E603">
        <v>110</v>
      </c>
    </row>
    <row r="604" spans="1:5" x14ac:dyDescent="0.2">
      <c r="A604" t="s">
        <v>709</v>
      </c>
      <c r="C604" t="s">
        <v>26</v>
      </c>
      <c r="D604" s="13">
        <v>1E-4</v>
      </c>
      <c r="E604">
        <v>110</v>
      </c>
    </row>
    <row r="605" spans="1:5" x14ac:dyDescent="0.2">
      <c r="A605" t="s">
        <v>710</v>
      </c>
      <c r="C605" t="s">
        <v>15</v>
      </c>
      <c r="D605" s="13">
        <v>1E-4</v>
      </c>
      <c r="E605">
        <v>110</v>
      </c>
    </row>
    <row r="606" spans="1:5" x14ac:dyDescent="0.2">
      <c r="A606" t="s">
        <v>711</v>
      </c>
      <c r="C606" t="s">
        <v>20</v>
      </c>
      <c r="D606" s="13">
        <v>1E-4</v>
      </c>
      <c r="E606">
        <v>109</v>
      </c>
    </row>
    <row r="607" spans="1:5" x14ac:dyDescent="0.2">
      <c r="A607" t="s">
        <v>712</v>
      </c>
      <c r="C607" t="s">
        <v>140</v>
      </c>
      <c r="D607" s="13">
        <v>1E-4</v>
      </c>
      <c r="E607">
        <v>108</v>
      </c>
    </row>
    <row r="608" spans="1:5" x14ac:dyDescent="0.2">
      <c r="A608" t="s">
        <v>713</v>
      </c>
      <c r="C608" t="s">
        <v>18</v>
      </c>
      <c r="D608" s="13">
        <v>1E-4</v>
      </c>
      <c r="E608">
        <v>106</v>
      </c>
    </row>
    <row r="609" spans="1:5" x14ac:dyDescent="0.2">
      <c r="A609" t="s">
        <v>714</v>
      </c>
      <c r="C609" t="s">
        <v>89</v>
      </c>
      <c r="D609" s="13">
        <v>1E-4</v>
      </c>
      <c r="E609">
        <v>105</v>
      </c>
    </row>
    <row r="610" spans="1:5" x14ac:dyDescent="0.2">
      <c r="A610" t="s">
        <v>715</v>
      </c>
      <c r="C610" t="s">
        <v>12</v>
      </c>
      <c r="D610" s="13">
        <v>1E-4</v>
      </c>
      <c r="E610">
        <v>105</v>
      </c>
    </row>
    <row r="611" spans="1:5" x14ac:dyDescent="0.2">
      <c r="A611" t="s">
        <v>716</v>
      </c>
      <c r="C611" t="s">
        <v>24</v>
      </c>
      <c r="D611" s="13">
        <v>1E-4</v>
      </c>
      <c r="E611">
        <v>103</v>
      </c>
    </row>
    <row r="612" spans="1:5" x14ac:dyDescent="0.2">
      <c r="A612" t="s">
        <v>717</v>
      </c>
      <c r="C612" t="s">
        <v>15</v>
      </c>
      <c r="D612" s="13">
        <v>1E-4</v>
      </c>
      <c r="E612">
        <v>102</v>
      </c>
    </row>
    <row r="613" spans="1:5" x14ac:dyDescent="0.2">
      <c r="A613" t="s">
        <v>718</v>
      </c>
      <c r="C613" t="s">
        <v>9</v>
      </c>
      <c r="D613" s="13">
        <v>1E-4</v>
      </c>
      <c r="E613">
        <v>101</v>
      </c>
    </row>
    <row r="614" spans="1:5" x14ac:dyDescent="0.2">
      <c r="A614" t="s">
        <v>719</v>
      </c>
      <c r="C614" t="s">
        <v>15</v>
      </c>
      <c r="D614" s="13">
        <v>1E-4</v>
      </c>
      <c r="E614">
        <v>100</v>
      </c>
    </row>
    <row r="615" spans="1:5" x14ac:dyDescent="0.2">
      <c r="A615" t="s">
        <v>720</v>
      </c>
      <c r="C615" t="s">
        <v>23</v>
      </c>
      <c r="D615" s="13">
        <v>1E-4</v>
      </c>
      <c r="E615">
        <v>99</v>
      </c>
    </row>
    <row r="616" spans="1:5" x14ac:dyDescent="0.2">
      <c r="A616" t="s">
        <v>721</v>
      </c>
      <c r="C616" t="s">
        <v>140</v>
      </c>
      <c r="D616" s="13">
        <v>1E-4</v>
      </c>
      <c r="E616">
        <v>99</v>
      </c>
    </row>
    <row r="617" spans="1:5" x14ac:dyDescent="0.2">
      <c r="A617" t="s">
        <v>722</v>
      </c>
      <c r="C617" t="s">
        <v>27</v>
      </c>
      <c r="D617" s="13">
        <v>1E-4</v>
      </c>
      <c r="E617">
        <v>98</v>
      </c>
    </row>
    <row r="618" spans="1:5" x14ac:dyDescent="0.2">
      <c r="A618" t="s">
        <v>723</v>
      </c>
      <c r="C618" t="s">
        <v>9</v>
      </c>
      <c r="D618" s="13">
        <v>1E-4</v>
      </c>
      <c r="E618">
        <v>98</v>
      </c>
    </row>
    <row r="619" spans="1:5" x14ac:dyDescent="0.2">
      <c r="A619" t="s">
        <v>724</v>
      </c>
      <c r="C619" t="s">
        <v>15</v>
      </c>
      <c r="D619" s="13">
        <v>1E-4</v>
      </c>
      <c r="E619">
        <v>97</v>
      </c>
    </row>
    <row r="620" spans="1:5" x14ac:dyDescent="0.2">
      <c r="A620" t="s">
        <v>725</v>
      </c>
      <c r="C620" t="s">
        <v>8</v>
      </c>
      <c r="D620" s="13">
        <v>1E-4</v>
      </c>
      <c r="E620">
        <v>95</v>
      </c>
    </row>
    <row r="621" spans="1:5" x14ac:dyDescent="0.2">
      <c r="A621" t="s">
        <v>726</v>
      </c>
      <c r="C621" t="s">
        <v>13</v>
      </c>
      <c r="D621" s="13">
        <v>1E-4</v>
      </c>
      <c r="E621">
        <v>94</v>
      </c>
    </row>
    <row r="622" spans="1:5" x14ac:dyDescent="0.2">
      <c r="A622" t="s">
        <v>727</v>
      </c>
      <c r="C622" t="s">
        <v>20</v>
      </c>
      <c r="D622" s="13">
        <v>1E-4</v>
      </c>
      <c r="E622">
        <v>94</v>
      </c>
    </row>
    <row r="623" spans="1:5" x14ac:dyDescent="0.2">
      <c r="A623" t="s">
        <v>728</v>
      </c>
      <c r="C623" t="s">
        <v>89</v>
      </c>
      <c r="D623" s="13">
        <v>1E-4</v>
      </c>
      <c r="E623">
        <v>92</v>
      </c>
    </row>
    <row r="624" spans="1:5" x14ac:dyDescent="0.2">
      <c r="A624" t="s">
        <v>729</v>
      </c>
      <c r="C624" t="s">
        <v>22</v>
      </c>
      <c r="D624" s="13">
        <v>1E-4</v>
      </c>
      <c r="E624">
        <v>91</v>
      </c>
    </row>
    <row r="625" spans="1:5" x14ac:dyDescent="0.2">
      <c r="A625" t="s">
        <v>730</v>
      </c>
      <c r="C625" t="s">
        <v>9</v>
      </c>
      <c r="D625" s="13">
        <v>1E-4</v>
      </c>
      <c r="E625">
        <v>89</v>
      </c>
    </row>
    <row r="626" spans="1:5" x14ac:dyDescent="0.2">
      <c r="A626" t="s">
        <v>731</v>
      </c>
      <c r="C626" t="s">
        <v>16</v>
      </c>
      <c r="D626" s="13">
        <v>1E-4</v>
      </c>
      <c r="E626">
        <v>89</v>
      </c>
    </row>
    <row r="627" spans="1:5" x14ac:dyDescent="0.2">
      <c r="A627" t="s">
        <v>732</v>
      </c>
      <c r="C627" t="s">
        <v>140</v>
      </c>
      <c r="D627" s="13">
        <v>1E-4</v>
      </c>
      <c r="E627">
        <v>87</v>
      </c>
    </row>
    <row r="628" spans="1:5" x14ac:dyDescent="0.2">
      <c r="A628" t="s">
        <v>733</v>
      </c>
      <c r="C628" t="s">
        <v>8</v>
      </c>
      <c r="D628" s="13">
        <v>1E-4</v>
      </c>
      <c r="E628">
        <v>87</v>
      </c>
    </row>
    <row r="629" spans="1:5" x14ac:dyDescent="0.2">
      <c r="A629" t="s">
        <v>734</v>
      </c>
      <c r="C629" t="s">
        <v>9</v>
      </c>
      <c r="D629" s="13">
        <v>1E-4</v>
      </c>
      <c r="E629">
        <v>87</v>
      </c>
    </row>
    <row r="630" spans="1:5" x14ac:dyDescent="0.2">
      <c r="A630" t="s">
        <v>735</v>
      </c>
      <c r="C630" t="s">
        <v>89</v>
      </c>
      <c r="D630" s="13">
        <v>1E-4</v>
      </c>
      <c r="E630">
        <v>86</v>
      </c>
    </row>
    <row r="631" spans="1:5" x14ac:dyDescent="0.2">
      <c r="A631" t="s">
        <v>736</v>
      </c>
      <c r="C631" t="s">
        <v>0</v>
      </c>
      <c r="D631" s="13">
        <v>1E-4</v>
      </c>
      <c r="E631">
        <v>86</v>
      </c>
    </row>
    <row r="632" spans="1:5" x14ac:dyDescent="0.2">
      <c r="A632" t="s">
        <v>737</v>
      </c>
      <c r="C632" t="s">
        <v>18</v>
      </c>
      <c r="D632" s="13">
        <v>1E-4</v>
      </c>
      <c r="E632">
        <v>86</v>
      </c>
    </row>
    <row r="633" spans="1:5" x14ac:dyDescent="0.2">
      <c r="A633" t="s">
        <v>738</v>
      </c>
      <c r="C633" t="s">
        <v>18</v>
      </c>
      <c r="D633" s="13">
        <v>1E-4</v>
      </c>
      <c r="E633">
        <v>86</v>
      </c>
    </row>
    <row r="634" spans="1:5" x14ac:dyDescent="0.2">
      <c r="A634" t="s">
        <v>739</v>
      </c>
      <c r="C634" t="s">
        <v>20</v>
      </c>
      <c r="D634" s="13">
        <v>1E-4</v>
      </c>
      <c r="E634">
        <v>85</v>
      </c>
    </row>
    <row r="635" spans="1:5" x14ac:dyDescent="0.2">
      <c r="A635" t="s">
        <v>740</v>
      </c>
      <c r="C635" t="s">
        <v>9</v>
      </c>
      <c r="D635" s="13">
        <v>1E-4</v>
      </c>
      <c r="E635">
        <v>84</v>
      </c>
    </row>
    <row r="636" spans="1:5" x14ac:dyDescent="0.2">
      <c r="A636" t="s">
        <v>741</v>
      </c>
      <c r="C636" t="s">
        <v>0</v>
      </c>
      <c r="D636" s="13">
        <v>1E-4</v>
      </c>
      <c r="E636">
        <v>84</v>
      </c>
    </row>
    <row r="637" spans="1:5" x14ac:dyDescent="0.2">
      <c r="A637" t="s">
        <v>742</v>
      </c>
      <c r="C637" t="s">
        <v>24</v>
      </c>
      <c r="D637" s="13">
        <v>1E-4</v>
      </c>
      <c r="E637">
        <v>82</v>
      </c>
    </row>
    <row r="638" spans="1:5" x14ac:dyDescent="0.2">
      <c r="A638" t="s">
        <v>743</v>
      </c>
      <c r="C638" t="s">
        <v>16</v>
      </c>
      <c r="D638" s="13">
        <v>1E-4</v>
      </c>
      <c r="E638">
        <v>82</v>
      </c>
    </row>
    <row r="639" spans="1:5" x14ac:dyDescent="0.2">
      <c r="A639" t="s">
        <v>744</v>
      </c>
      <c r="C639" t="s">
        <v>17</v>
      </c>
      <c r="D639" s="13">
        <v>1E-4</v>
      </c>
      <c r="E639">
        <v>79</v>
      </c>
    </row>
    <row r="640" spans="1:5" x14ac:dyDescent="0.2">
      <c r="A640" t="s">
        <v>745</v>
      </c>
      <c r="C640" t="s">
        <v>140</v>
      </c>
      <c r="D640" s="13">
        <v>1E-4</v>
      </c>
      <c r="E640">
        <v>79</v>
      </c>
    </row>
    <row r="641" spans="1:5" x14ac:dyDescent="0.2">
      <c r="A641" t="s">
        <v>746</v>
      </c>
      <c r="C641" t="s">
        <v>89</v>
      </c>
      <c r="D641" s="13">
        <v>1E-4</v>
      </c>
      <c r="E641">
        <v>78</v>
      </c>
    </row>
    <row r="642" spans="1:5" x14ac:dyDescent="0.2">
      <c r="A642" t="s">
        <v>747</v>
      </c>
      <c r="C642" t="s">
        <v>13</v>
      </c>
      <c r="D642" s="13">
        <v>1E-4</v>
      </c>
      <c r="E642">
        <v>78</v>
      </c>
    </row>
    <row r="643" spans="1:5" x14ac:dyDescent="0.2">
      <c r="A643" t="s">
        <v>748</v>
      </c>
      <c r="C643" t="s">
        <v>20</v>
      </c>
      <c r="D643" s="13">
        <v>1E-4</v>
      </c>
      <c r="E643">
        <v>78</v>
      </c>
    </row>
    <row r="644" spans="1:5" x14ac:dyDescent="0.2">
      <c r="A644" t="s">
        <v>749</v>
      </c>
      <c r="C644" t="s">
        <v>12</v>
      </c>
      <c r="D644" s="13">
        <v>1E-4</v>
      </c>
      <c r="E644">
        <v>77</v>
      </c>
    </row>
    <row r="645" spans="1:5" x14ac:dyDescent="0.2">
      <c r="A645" t="s">
        <v>750</v>
      </c>
      <c r="C645" t="s">
        <v>0</v>
      </c>
      <c r="D645" s="13">
        <v>1E-4</v>
      </c>
      <c r="E645">
        <v>77</v>
      </c>
    </row>
    <row r="646" spans="1:5" x14ac:dyDescent="0.2">
      <c r="A646" t="s">
        <v>751</v>
      </c>
      <c r="C646" t="s">
        <v>21</v>
      </c>
      <c r="D646" s="13">
        <v>1E-4</v>
      </c>
      <c r="E646">
        <v>77</v>
      </c>
    </row>
    <row r="647" spans="1:5" x14ac:dyDescent="0.2">
      <c r="A647" t="s">
        <v>752</v>
      </c>
      <c r="C647" t="s">
        <v>13</v>
      </c>
      <c r="D647" s="13">
        <v>1E-4</v>
      </c>
      <c r="E647">
        <v>75</v>
      </c>
    </row>
    <row r="648" spans="1:5" x14ac:dyDescent="0.2">
      <c r="A648" t="s">
        <v>753</v>
      </c>
      <c r="C648" t="s">
        <v>13</v>
      </c>
      <c r="D648" s="13">
        <v>1E-4</v>
      </c>
      <c r="E648">
        <v>73</v>
      </c>
    </row>
    <row r="649" spans="1:5" x14ac:dyDescent="0.2">
      <c r="A649" t="s">
        <v>754</v>
      </c>
      <c r="C649" t="s">
        <v>17</v>
      </c>
      <c r="D649" s="13">
        <v>1E-4</v>
      </c>
      <c r="E649">
        <v>72</v>
      </c>
    </row>
    <row r="650" spans="1:5" x14ac:dyDescent="0.2">
      <c r="A650" t="s">
        <v>755</v>
      </c>
      <c r="C650" t="s">
        <v>16</v>
      </c>
      <c r="D650" s="13">
        <v>1E-4</v>
      </c>
      <c r="E650">
        <v>72</v>
      </c>
    </row>
    <row r="651" spans="1:5" x14ac:dyDescent="0.2">
      <c r="A651" t="s">
        <v>756</v>
      </c>
      <c r="C651" t="s">
        <v>13</v>
      </c>
      <c r="D651" s="13">
        <v>1E-4</v>
      </c>
      <c r="E651">
        <v>71</v>
      </c>
    </row>
    <row r="652" spans="1:5" x14ac:dyDescent="0.2">
      <c r="A652" t="s">
        <v>757</v>
      </c>
      <c r="C652" t="s">
        <v>26</v>
      </c>
      <c r="D652" s="13">
        <v>1E-4</v>
      </c>
      <c r="E652">
        <v>70</v>
      </c>
    </row>
    <row r="653" spans="1:5" x14ac:dyDescent="0.2">
      <c r="A653" t="s">
        <v>758</v>
      </c>
      <c r="C653" t="s">
        <v>22</v>
      </c>
      <c r="D653" s="13">
        <v>1E-4</v>
      </c>
      <c r="E653">
        <v>70</v>
      </c>
    </row>
    <row r="654" spans="1:5" x14ac:dyDescent="0.2">
      <c r="A654" t="s">
        <v>759</v>
      </c>
      <c r="C654" t="s">
        <v>24</v>
      </c>
      <c r="D654" s="13">
        <v>1E-4</v>
      </c>
      <c r="E654">
        <v>68</v>
      </c>
    </row>
    <row r="655" spans="1:5" x14ac:dyDescent="0.2">
      <c r="A655" t="s">
        <v>760</v>
      </c>
      <c r="C655" t="s">
        <v>26</v>
      </c>
      <c r="D655" s="13">
        <v>1E-4</v>
      </c>
      <c r="E655">
        <v>68</v>
      </c>
    </row>
    <row r="656" spans="1:5" x14ac:dyDescent="0.2">
      <c r="A656" t="s">
        <v>761</v>
      </c>
      <c r="C656" t="s">
        <v>90</v>
      </c>
      <c r="D656" s="13">
        <v>1E-4</v>
      </c>
      <c r="E656">
        <v>68</v>
      </c>
    </row>
    <row r="657" spans="1:5" x14ac:dyDescent="0.2">
      <c r="A657" t="s">
        <v>762</v>
      </c>
      <c r="C657" t="s">
        <v>140</v>
      </c>
      <c r="D657" s="13">
        <v>1E-4</v>
      </c>
      <c r="E657">
        <v>67</v>
      </c>
    </row>
    <row r="658" spans="1:5" x14ac:dyDescent="0.2">
      <c r="A658" t="s">
        <v>763</v>
      </c>
      <c r="C658" t="s">
        <v>24</v>
      </c>
      <c r="D658" s="13">
        <v>1E-4</v>
      </c>
      <c r="E658">
        <v>66</v>
      </c>
    </row>
    <row r="659" spans="1:5" x14ac:dyDescent="0.2">
      <c r="A659" t="s">
        <v>764</v>
      </c>
      <c r="C659" t="s">
        <v>16</v>
      </c>
      <c r="D659" s="13">
        <v>1E-4</v>
      </c>
      <c r="E659">
        <v>65</v>
      </c>
    </row>
    <row r="660" spans="1:5" x14ac:dyDescent="0.2">
      <c r="A660" t="s">
        <v>765</v>
      </c>
      <c r="C660" t="s">
        <v>21</v>
      </c>
      <c r="D660" s="13">
        <v>1E-4</v>
      </c>
      <c r="E660">
        <v>64</v>
      </c>
    </row>
    <row r="661" spans="1:5" x14ac:dyDescent="0.2">
      <c r="A661" t="s">
        <v>766</v>
      </c>
      <c r="C661" t="s">
        <v>140</v>
      </c>
      <c r="D661" s="13">
        <v>1E-4</v>
      </c>
      <c r="E661">
        <v>64</v>
      </c>
    </row>
    <row r="662" spans="1:5" x14ac:dyDescent="0.2">
      <c r="A662" t="s">
        <v>767</v>
      </c>
      <c r="C662" t="s">
        <v>9</v>
      </c>
      <c r="D662" s="13">
        <v>1E-4</v>
      </c>
      <c r="E662">
        <v>62</v>
      </c>
    </row>
    <row r="663" spans="1:5" x14ac:dyDescent="0.2">
      <c r="A663" t="s">
        <v>768</v>
      </c>
      <c r="C663" t="s">
        <v>20</v>
      </c>
      <c r="D663" s="13">
        <v>1E-4</v>
      </c>
      <c r="E663">
        <v>61</v>
      </c>
    </row>
    <row r="664" spans="1:5" x14ac:dyDescent="0.2">
      <c r="A664" t="s">
        <v>769</v>
      </c>
      <c r="C664" t="s">
        <v>90</v>
      </c>
      <c r="D664" s="13">
        <v>1E-4</v>
      </c>
      <c r="E664">
        <v>60</v>
      </c>
    </row>
    <row r="665" spans="1:5" x14ac:dyDescent="0.2">
      <c r="A665" t="s">
        <v>770</v>
      </c>
      <c r="C665" t="s">
        <v>15</v>
      </c>
      <c r="D665" s="13">
        <v>1E-4</v>
      </c>
      <c r="E665">
        <v>60</v>
      </c>
    </row>
    <row r="666" spans="1:5" x14ac:dyDescent="0.2">
      <c r="A666" t="s">
        <v>771</v>
      </c>
      <c r="C666" t="s">
        <v>13</v>
      </c>
      <c r="D666" s="13">
        <v>1E-4</v>
      </c>
      <c r="E666">
        <v>59</v>
      </c>
    </row>
    <row r="667" spans="1:5" x14ac:dyDescent="0.2">
      <c r="A667" t="s">
        <v>772</v>
      </c>
      <c r="C667" t="s">
        <v>24</v>
      </c>
      <c r="D667" s="13">
        <v>1E-4</v>
      </c>
      <c r="E667">
        <v>59</v>
      </c>
    </row>
    <row r="668" spans="1:5" x14ac:dyDescent="0.2">
      <c r="A668" t="s">
        <v>773</v>
      </c>
      <c r="C668" t="s">
        <v>8</v>
      </c>
      <c r="D668" s="13">
        <v>1E-4</v>
      </c>
      <c r="E668">
        <v>58</v>
      </c>
    </row>
    <row r="669" spans="1:5" x14ac:dyDescent="0.2">
      <c r="A669" t="s">
        <v>774</v>
      </c>
      <c r="C669" t="s">
        <v>24</v>
      </c>
      <c r="D669" s="13">
        <v>1E-4</v>
      </c>
      <c r="E669">
        <v>58</v>
      </c>
    </row>
    <row r="670" spans="1:5" x14ac:dyDescent="0.2">
      <c r="A670" t="s">
        <v>775</v>
      </c>
      <c r="C670" t="s">
        <v>0</v>
      </c>
      <c r="D670" s="13">
        <v>1E-4</v>
      </c>
      <c r="E670">
        <v>58</v>
      </c>
    </row>
    <row r="671" spans="1:5" x14ac:dyDescent="0.2">
      <c r="A671" t="s">
        <v>776</v>
      </c>
      <c r="C671" t="s">
        <v>22</v>
      </c>
      <c r="D671" s="13">
        <v>1E-4</v>
      </c>
      <c r="E671">
        <v>57</v>
      </c>
    </row>
    <row r="672" spans="1:5" x14ac:dyDescent="0.2">
      <c r="A672" t="s">
        <v>777</v>
      </c>
      <c r="C672" t="s">
        <v>24</v>
      </c>
      <c r="D672" s="13">
        <v>1E-4</v>
      </c>
      <c r="E672">
        <v>55</v>
      </c>
    </row>
    <row r="673" spans="1:5" x14ac:dyDescent="0.2">
      <c r="A673" t="s">
        <v>778</v>
      </c>
      <c r="C673" t="s">
        <v>14</v>
      </c>
      <c r="D673" s="13">
        <v>1E-4</v>
      </c>
      <c r="E673">
        <v>55</v>
      </c>
    </row>
    <row r="674" spans="1:5" x14ac:dyDescent="0.2">
      <c r="A674" t="s">
        <v>779</v>
      </c>
      <c r="C674" t="s">
        <v>16</v>
      </c>
      <c r="D674" s="13">
        <v>1E-4</v>
      </c>
      <c r="E674">
        <v>55</v>
      </c>
    </row>
    <row r="675" spans="1:5" x14ac:dyDescent="0.2">
      <c r="A675" t="s">
        <v>780</v>
      </c>
      <c r="C675" t="s">
        <v>22</v>
      </c>
      <c r="D675" s="13">
        <v>1E-4</v>
      </c>
      <c r="E675">
        <v>55</v>
      </c>
    </row>
    <row r="676" spans="1:5" x14ac:dyDescent="0.2">
      <c r="A676" t="s">
        <v>781</v>
      </c>
      <c r="C676" t="s">
        <v>16</v>
      </c>
      <c r="D676" s="13">
        <v>1E-4</v>
      </c>
      <c r="E676">
        <v>54</v>
      </c>
    </row>
    <row r="677" spans="1:5" x14ac:dyDescent="0.2">
      <c r="A677" t="s">
        <v>782</v>
      </c>
      <c r="C677" t="s">
        <v>27</v>
      </c>
      <c r="D677" s="13">
        <v>1E-4</v>
      </c>
      <c r="E677">
        <v>54</v>
      </c>
    </row>
    <row r="678" spans="1:5" x14ac:dyDescent="0.2">
      <c r="A678" t="s">
        <v>783</v>
      </c>
      <c r="C678" t="s">
        <v>21</v>
      </c>
      <c r="D678" s="13">
        <v>1E-4</v>
      </c>
      <c r="E678">
        <v>53</v>
      </c>
    </row>
    <row r="679" spans="1:5" x14ac:dyDescent="0.2">
      <c r="A679" t="s">
        <v>784</v>
      </c>
      <c r="C679" t="s">
        <v>13</v>
      </c>
      <c r="D679" s="13">
        <v>1E-4</v>
      </c>
      <c r="E679">
        <v>51</v>
      </c>
    </row>
    <row r="680" spans="1:5" x14ac:dyDescent="0.2">
      <c r="A680" t="s">
        <v>785</v>
      </c>
      <c r="C680" t="s">
        <v>22</v>
      </c>
      <c r="D680" s="13">
        <v>1E-4</v>
      </c>
      <c r="E680">
        <v>51</v>
      </c>
    </row>
    <row r="681" spans="1:5" x14ac:dyDescent="0.2">
      <c r="A681" t="s">
        <v>786</v>
      </c>
      <c r="C681" t="s">
        <v>90</v>
      </c>
      <c r="D681" s="13">
        <v>1E-4</v>
      </c>
      <c r="E681">
        <v>50</v>
      </c>
    </row>
    <row r="682" spans="1:5" x14ac:dyDescent="0.2">
      <c r="A682" t="s">
        <v>787</v>
      </c>
      <c r="C682" t="s">
        <v>0</v>
      </c>
      <c r="D682" s="13">
        <v>1E-4</v>
      </c>
      <c r="E682">
        <v>49</v>
      </c>
    </row>
    <row r="683" spans="1:5" x14ac:dyDescent="0.2">
      <c r="A683" t="s">
        <v>788</v>
      </c>
      <c r="C683" t="s">
        <v>15</v>
      </c>
      <c r="D683" s="13">
        <v>1E-4</v>
      </c>
      <c r="E683">
        <v>49</v>
      </c>
    </row>
    <row r="684" spans="1:5" x14ac:dyDescent="0.2">
      <c r="A684" t="s">
        <v>789</v>
      </c>
      <c r="C684" t="s">
        <v>20</v>
      </c>
      <c r="D684" s="13">
        <v>1E-4</v>
      </c>
      <c r="E684">
        <v>48</v>
      </c>
    </row>
    <row r="685" spans="1:5" x14ac:dyDescent="0.2">
      <c r="A685" t="s">
        <v>790</v>
      </c>
      <c r="C685" t="s">
        <v>89</v>
      </c>
      <c r="D685" s="13">
        <v>1E-4</v>
      </c>
      <c r="E685">
        <v>47</v>
      </c>
    </row>
    <row r="686" spans="1:5" x14ac:dyDescent="0.2">
      <c r="A686" t="s">
        <v>791</v>
      </c>
      <c r="C686" t="s">
        <v>16</v>
      </c>
      <c r="D686" s="13">
        <v>1E-4</v>
      </c>
      <c r="E686">
        <v>46</v>
      </c>
    </row>
    <row r="687" spans="1:5" x14ac:dyDescent="0.2">
      <c r="A687" t="s">
        <v>792</v>
      </c>
      <c r="C687" t="s">
        <v>9</v>
      </c>
      <c r="D687" s="13">
        <v>1E-4</v>
      </c>
      <c r="E687">
        <v>46</v>
      </c>
    </row>
    <row r="688" spans="1:5" x14ac:dyDescent="0.2">
      <c r="A688" t="s">
        <v>793</v>
      </c>
      <c r="C688" t="s">
        <v>13</v>
      </c>
      <c r="D688" s="13">
        <v>1E-4</v>
      </c>
      <c r="E688">
        <v>46</v>
      </c>
    </row>
    <row r="689" spans="1:5" x14ac:dyDescent="0.2">
      <c r="A689" t="s">
        <v>794</v>
      </c>
      <c r="C689" t="s">
        <v>20</v>
      </c>
      <c r="D689" s="13">
        <v>1E-4</v>
      </c>
      <c r="E689">
        <v>44</v>
      </c>
    </row>
    <row r="690" spans="1:5" x14ac:dyDescent="0.2">
      <c r="A690" t="s">
        <v>795</v>
      </c>
      <c r="C690" t="s">
        <v>26</v>
      </c>
      <c r="D690" s="13">
        <v>1E-4</v>
      </c>
      <c r="E690">
        <v>43</v>
      </c>
    </row>
    <row r="691" spans="1:5" x14ac:dyDescent="0.2">
      <c r="A691" t="s">
        <v>796</v>
      </c>
      <c r="C691" t="s">
        <v>20</v>
      </c>
      <c r="D691" s="13">
        <v>1E-4</v>
      </c>
      <c r="E691">
        <v>42</v>
      </c>
    </row>
    <row r="692" spans="1:5" x14ac:dyDescent="0.2">
      <c r="A692" t="s">
        <v>797</v>
      </c>
      <c r="C692" t="s">
        <v>140</v>
      </c>
      <c r="D692" s="13">
        <v>1E-4</v>
      </c>
      <c r="E692">
        <v>41</v>
      </c>
    </row>
    <row r="693" spans="1:5" x14ac:dyDescent="0.2">
      <c r="A693" t="s">
        <v>798</v>
      </c>
      <c r="C693" t="s">
        <v>20</v>
      </c>
      <c r="D693" s="13">
        <v>1E-4</v>
      </c>
      <c r="E693">
        <v>40</v>
      </c>
    </row>
    <row r="694" spans="1:5" x14ac:dyDescent="0.2">
      <c r="A694" t="s">
        <v>799</v>
      </c>
      <c r="C694" t="s">
        <v>9</v>
      </c>
      <c r="D694" s="13">
        <v>1E-4</v>
      </c>
      <c r="E694">
        <v>39</v>
      </c>
    </row>
    <row r="695" spans="1:5" x14ac:dyDescent="0.2">
      <c r="A695" t="s">
        <v>800</v>
      </c>
      <c r="C695" t="s">
        <v>24</v>
      </c>
      <c r="D695" s="13">
        <v>1E-4</v>
      </c>
      <c r="E695">
        <v>39</v>
      </c>
    </row>
    <row r="696" spans="1:5" x14ac:dyDescent="0.2">
      <c r="A696" t="s">
        <v>801</v>
      </c>
      <c r="C696" t="s">
        <v>22</v>
      </c>
      <c r="D696" s="13">
        <v>1E-4</v>
      </c>
      <c r="E696">
        <v>39</v>
      </c>
    </row>
    <row r="697" spans="1:5" x14ac:dyDescent="0.2">
      <c r="A697" t="s">
        <v>802</v>
      </c>
      <c r="C697" t="s">
        <v>24</v>
      </c>
      <c r="D697" s="13">
        <v>1E-4</v>
      </c>
      <c r="E697">
        <v>38</v>
      </c>
    </row>
    <row r="698" spans="1:5" x14ac:dyDescent="0.2">
      <c r="A698" t="s">
        <v>803</v>
      </c>
      <c r="C698" t="s">
        <v>24</v>
      </c>
      <c r="D698" s="13">
        <v>1E-4</v>
      </c>
      <c r="E698">
        <v>38</v>
      </c>
    </row>
    <row r="699" spans="1:5" x14ac:dyDescent="0.2">
      <c r="A699" t="s">
        <v>804</v>
      </c>
      <c r="C699" t="s">
        <v>13</v>
      </c>
      <c r="D699" s="13">
        <v>1E-4</v>
      </c>
      <c r="E699">
        <v>37</v>
      </c>
    </row>
    <row r="700" spans="1:5" x14ac:dyDescent="0.2">
      <c r="A700" t="s">
        <v>805</v>
      </c>
      <c r="C700" t="s">
        <v>9</v>
      </c>
      <c r="D700" s="13">
        <v>1E-4</v>
      </c>
      <c r="E700">
        <v>37</v>
      </c>
    </row>
    <row r="701" spans="1:5" x14ac:dyDescent="0.2">
      <c r="A701" t="s">
        <v>806</v>
      </c>
      <c r="C701" t="s">
        <v>9</v>
      </c>
      <c r="D701" s="13">
        <v>1E-4</v>
      </c>
      <c r="E701">
        <v>36</v>
      </c>
    </row>
    <row r="702" spans="1:5" x14ac:dyDescent="0.2">
      <c r="A702" t="s">
        <v>807</v>
      </c>
      <c r="C702" t="s">
        <v>26</v>
      </c>
      <c r="D702" s="13">
        <v>1E-4</v>
      </c>
      <c r="E702">
        <v>35</v>
      </c>
    </row>
    <row r="703" spans="1:5" x14ac:dyDescent="0.2">
      <c r="A703" t="s">
        <v>808</v>
      </c>
      <c r="C703" t="s">
        <v>20</v>
      </c>
      <c r="D703" s="13">
        <v>1E-4</v>
      </c>
      <c r="E703">
        <v>35</v>
      </c>
    </row>
    <row r="704" spans="1:5" x14ac:dyDescent="0.2">
      <c r="A704" t="s">
        <v>809</v>
      </c>
      <c r="C704" t="s">
        <v>140</v>
      </c>
      <c r="D704" s="13">
        <v>1E-4</v>
      </c>
      <c r="E704">
        <v>33</v>
      </c>
    </row>
    <row r="705" spans="1:5" x14ac:dyDescent="0.2">
      <c r="A705" t="s">
        <v>810</v>
      </c>
      <c r="C705" t="s">
        <v>140</v>
      </c>
      <c r="D705" s="13">
        <v>1E-4</v>
      </c>
      <c r="E705">
        <v>33</v>
      </c>
    </row>
    <row r="706" spans="1:5" x14ac:dyDescent="0.2">
      <c r="A706" t="s">
        <v>811</v>
      </c>
      <c r="C706" t="s">
        <v>16</v>
      </c>
      <c r="D706" s="13">
        <v>1E-4</v>
      </c>
      <c r="E706">
        <v>32</v>
      </c>
    </row>
    <row r="707" spans="1:5" x14ac:dyDescent="0.2">
      <c r="A707" t="s">
        <v>812</v>
      </c>
      <c r="C707" t="s">
        <v>22</v>
      </c>
      <c r="D707" s="13">
        <v>1E-4</v>
      </c>
      <c r="E707">
        <v>32</v>
      </c>
    </row>
    <row r="708" spans="1:5" x14ac:dyDescent="0.2">
      <c r="A708" t="s">
        <v>813</v>
      </c>
      <c r="C708" t="s">
        <v>22</v>
      </c>
      <c r="D708" s="13">
        <v>1E-4</v>
      </c>
      <c r="E708">
        <v>32</v>
      </c>
    </row>
    <row r="709" spans="1:5" x14ac:dyDescent="0.2">
      <c r="A709" t="s">
        <v>814</v>
      </c>
      <c r="C709" t="s">
        <v>20</v>
      </c>
      <c r="D709" s="13">
        <v>1E-4</v>
      </c>
      <c r="E709">
        <v>29</v>
      </c>
    </row>
    <row r="710" spans="1:5" x14ac:dyDescent="0.2">
      <c r="A710" t="s">
        <v>815</v>
      </c>
      <c r="C710" t="s">
        <v>15</v>
      </c>
      <c r="D710" s="13">
        <v>1E-4</v>
      </c>
      <c r="E710">
        <v>29</v>
      </c>
    </row>
    <row r="711" spans="1:5" x14ac:dyDescent="0.2">
      <c r="A711" t="s">
        <v>816</v>
      </c>
      <c r="C711" t="s">
        <v>23</v>
      </c>
      <c r="D711" s="13">
        <v>1E-4</v>
      </c>
      <c r="E711">
        <v>28</v>
      </c>
    </row>
    <row r="712" spans="1:5" x14ac:dyDescent="0.2">
      <c r="A712" t="s">
        <v>817</v>
      </c>
      <c r="C712" t="s">
        <v>89</v>
      </c>
      <c r="D712" s="13">
        <v>1E-4</v>
      </c>
      <c r="E712">
        <v>27</v>
      </c>
    </row>
    <row r="713" spans="1:5" x14ac:dyDescent="0.2">
      <c r="A713" t="s">
        <v>818</v>
      </c>
      <c r="C713" t="s">
        <v>24</v>
      </c>
      <c r="D713" s="13">
        <v>1E-4</v>
      </c>
      <c r="E713">
        <v>27</v>
      </c>
    </row>
    <row r="714" spans="1:5" x14ac:dyDescent="0.2">
      <c r="A714" t="s">
        <v>819</v>
      </c>
      <c r="C714" t="s">
        <v>24</v>
      </c>
      <c r="D714" s="13">
        <v>1E-4</v>
      </c>
      <c r="E714">
        <v>27</v>
      </c>
    </row>
    <row r="715" spans="1:5" x14ac:dyDescent="0.2">
      <c r="A715" t="s">
        <v>820</v>
      </c>
      <c r="C715" t="s">
        <v>24</v>
      </c>
      <c r="D715" s="13">
        <v>1E-4</v>
      </c>
      <c r="E715">
        <v>27</v>
      </c>
    </row>
    <row r="716" spans="1:5" x14ac:dyDescent="0.2">
      <c r="A716" t="s">
        <v>821</v>
      </c>
      <c r="C716" t="s">
        <v>15</v>
      </c>
      <c r="D716" s="13">
        <v>1E-4</v>
      </c>
      <c r="E716">
        <v>27</v>
      </c>
    </row>
    <row r="717" spans="1:5" x14ac:dyDescent="0.2">
      <c r="A717" t="s">
        <v>822</v>
      </c>
      <c r="C717" t="s">
        <v>89</v>
      </c>
      <c r="D717" s="13">
        <v>1E-4</v>
      </c>
      <c r="E717">
        <v>25</v>
      </c>
    </row>
    <row r="718" spans="1:5" x14ac:dyDescent="0.2">
      <c r="A718" t="s">
        <v>823</v>
      </c>
      <c r="C718" t="s">
        <v>26</v>
      </c>
      <c r="D718" s="13">
        <v>1E-4</v>
      </c>
      <c r="E718">
        <v>23</v>
      </c>
    </row>
    <row r="719" spans="1:5" x14ac:dyDescent="0.2">
      <c r="A719" t="s">
        <v>824</v>
      </c>
      <c r="C719" t="s">
        <v>140</v>
      </c>
      <c r="D719" s="13">
        <v>1E-4</v>
      </c>
      <c r="E719">
        <v>21</v>
      </c>
    </row>
    <row r="720" spans="1:5" x14ac:dyDescent="0.2">
      <c r="A720" t="s">
        <v>825</v>
      </c>
      <c r="C720" t="s">
        <v>22</v>
      </c>
      <c r="D720" s="13">
        <v>1E-4</v>
      </c>
      <c r="E720">
        <v>21</v>
      </c>
    </row>
    <row r="721" spans="1:5" x14ac:dyDescent="0.2">
      <c r="A721" t="s">
        <v>826</v>
      </c>
      <c r="C721" t="s">
        <v>24</v>
      </c>
      <c r="D721" s="13">
        <v>1E-4</v>
      </c>
      <c r="E721">
        <v>19</v>
      </c>
    </row>
    <row r="722" spans="1:5" x14ac:dyDescent="0.2">
      <c r="A722" t="s">
        <v>827</v>
      </c>
      <c r="C722" t="s">
        <v>22</v>
      </c>
      <c r="D722" s="13">
        <v>1E-4</v>
      </c>
      <c r="E722">
        <v>19</v>
      </c>
    </row>
    <row r="723" spans="1:5" x14ac:dyDescent="0.2">
      <c r="A723" t="s">
        <v>828</v>
      </c>
      <c r="C723" t="s">
        <v>140</v>
      </c>
      <c r="D723" s="13">
        <v>1E-4</v>
      </c>
      <c r="E723">
        <v>18</v>
      </c>
    </row>
    <row r="724" spans="1:5" x14ac:dyDescent="0.2">
      <c r="A724" t="s">
        <v>829</v>
      </c>
      <c r="C724" t="s">
        <v>23</v>
      </c>
      <c r="D724" s="13">
        <v>1E-4</v>
      </c>
      <c r="E724">
        <v>16</v>
      </c>
    </row>
    <row r="725" spans="1:5" x14ac:dyDescent="0.2">
      <c r="A725" t="s">
        <v>830</v>
      </c>
      <c r="C725" t="s">
        <v>22</v>
      </c>
      <c r="D725" s="13">
        <v>1E-4</v>
      </c>
      <c r="E725">
        <v>16</v>
      </c>
    </row>
    <row r="726" spans="1:5" x14ac:dyDescent="0.2">
      <c r="A726" t="s">
        <v>831</v>
      </c>
      <c r="C726" t="s">
        <v>20</v>
      </c>
      <c r="D726" s="13">
        <v>1E-4</v>
      </c>
      <c r="E726">
        <v>13</v>
      </c>
    </row>
    <row r="727" spans="1:5" x14ac:dyDescent="0.2">
      <c r="A727" t="s">
        <v>832</v>
      </c>
      <c r="C727" t="s">
        <v>9</v>
      </c>
      <c r="D727" s="13">
        <v>1E-4</v>
      </c>
      <c r="E727">
        <v>12</v>
      </c>
    </row>
    <row r="728" spans="1:5" x14ac:dyDescent="0.2">
      <c r="A728" t="s">
        <v>833</v>
      </c>
      <c r="C728" t="s">
        <v>24</v>
      </c>
      <c r="D728" s="13">
        <v>1E-4</v>
      </c>
      <c r="E728">
        <v>12</v>
      </c>
    </row>
    <row r="729" spans="1:5" x14ac:dyDescent="0.2">
      <c r="A729" t="s">
        <v>834</v>
      </c>
      <c r="C729" t="s">
        <v>24</v>
      </c>
      <c r="D729" s="13">
        <v>1E-4</v>
      </c>
      <c r="E729">
        <v>12</v>
      </c>
    </row>
    <row r="730" spans="1:5" x14ac:dyDescent="0.2">
      <c r="A730" t="s">
        <v>835</v>
      </c>
      <c r="C730" t="s">
        <v>22</v>
      </c>
      <c r="D730" s="13">
        <v>1E-4</v>
      </c>
      <c r="E730">
        <v>10</v>
      </c>
    </row>
    <row r="731" spans="1:5" x14ac:dyDescent="0.2">
      <c r="A731" t="s">
        <v>836</v>
      </c>
      <c r="C731" t="s">
        <v>89</v>
      </c>
      <c r="D731" s="13">
        <v>1E-4</v>
      </c>
      <c r="E731">
        <v>9</v>
      </c>
    </row>
    <row r="732" spans="1:5" x14ac:dyDescent="0.2">
      <c r="A732" t="s">
        <v>837</v>
      </c>
      <c r="C732" t="s">
        <v>24</v>
      </c>
      <c r="D732" s="13">
        <v>1E-4</v>
      </c>
      <c r="E732">
        <v>7</v>
      </c>
    </row>
    <row r="733" spans="1:5" x14ac:dyDescent="0.2">
      <c r="A733" t="s">
        <v>838</v>
      </c>
      <c r="C733" t="s">
        <v>17</v>
      </c>
      <c r="D733" s="13">
        <v>1E-4</v>
      </c>
      <c r="E733">
        <v>6</v>
      </c>
    </row>
    <row r="734" spans="1:5" x14ac:dyDescent="0.2">
      <c r="A734" t="s">
        <v>839</v>
      </c>
      <c r="C734" t="s">
        <v>89</v>
      </c>
      <c r="D734" s="13">
        <v>1E-4</v>
      </c>
      <c r="E734">
        <v>4</v>
      </c>
    </row>
    <row r="735" spans="1:5" x14ac:dyDescent="0.2">
      <c r="A735" t="s">
        <v>840</v>
      </c>
      <c r="C735" t="s">
        <v>24</v>
      </c>
      <c r="D735" s="13">
        <v>1E-4</v>
      </c>
      <c r="E735">
        <v>4</v>
      </c>
    </row>
    <row r="736" spans="1:5" x14ac:dyDescent="0.2">
      <c r="A736" t="s">
        <v>841</v>
      </c>
      <c r="C736" t="s">
        <v>140</v>
      </c>
      <c r="D736" s="13">
        <v>1E-4</v>
      </c>
      <c r="E736">
        <v>2</v>
      </c>
    </row>
    <row r="737" spans="1:5" x14ac:dyDescent="0.2">
      <c r="A737" t="s">
        <v>842</v>
      </c>
      <c r="C737" t="s">
        <v>16</v>
      </c>
      <c r="D737" s="13">
        <v>1E-4</v>
      </c>
      <c r="E737">
        <v>2</v>
      </c>
    </row>
    <row r="738" spans="1:5" x14ac:dyDescent="0.2">
      <c r="A738" t="s">
        <v>843</v>
      </c>
      <c r="C738" t="s">
        <v>24</v>
      </c>
      <c r="D738" s="13">
        <v>1E-4</v>
      </c>
      <c r="E738">
        <v>2</v>
      </c>
    </row>
    <row r="739" spans="1:5" x14ac:dyDescent="0.2">
      <c r="A739" t="s">
        <v>844</v>
      </c>
      <c r="C739" t="s">
        <v>24</v>
      </c>
      <c r="D739" s="13">
        <v>1E-4</v>
      </c>
      <c r="E739">
        <v>2</v>
      </c>
    </row>
    <row r="3473" spans="5:5" x14ac:dyDescent="0.2">
      <c r="E3473" s="1"/>
    </row>
    <row r="3477" spans="5:5" x14ac:dyDescent="0.2">
      <c r="E3477" s="1"/>
    </row>
    <row r="3481" spans="5:5" x14ac:dyDescent="0.2">
      <c r="E3481" s="1"/>
    </row>
    <row r="3485" spans="5:5" x14ac:dyDescent="0.2">
      <c r="E3485" s="1"/>
    </row>
    <row r="3489" spans="5:5" x14ac:dyDescent="0.2">
      <c r="E3489" s="1"/>
    </row>
    <row r="3493" spans="5:5" x14ac:dyDescent="0.2">
      <c r="E3493" s="1"/>
    </row>
    <row r="3497" spans="5:5" x14ac:dyDescent="0.2">
      <c r="E3497" s="1"/>
    </row>
    <row r="3501" spans="5:5" x14ac:dyDescent="0.2">
      <c r="E3501" s="1"/>
    </row>
    <row r="3505" spans="5:5" x14ac:dyDescent="0.2">
      <c r="E3505" s="1"/>
    </row>
    <row r="3509" spans="5:5" x14ac:dyDescent="0.2">
      <c r="E3509" s="1"/>
    </row>
    <row r="3513" spans="5:5" x14ac:dyDescent="0.2">
      <c r="E3513" s="1"/>
    </row>
    <row r="3517" spans="5:5" x14ac:dyDescent="0.2">
      <c r="E3517" s="1"/>
    </row>
    <row r="3521" spans="5:5" x14ac:dyDescent="0.2">
      <c r="E3521" s="1"/>
    </row>
    <row r="3525" spans="5:5" x14ac:dyDescent="0.2">
      <c r="E3525" s="1"/>
    </row>
    <row r="3529" spans="5:5" x14ac:dyDescent="0.2">
      <c r="E3529" s="1"/>
    </row>
    <row r="3533" spans="5:5" x14ac:dyDescent="0.2">
      <c r="E3533" s="1"/>
    </row>
    <row r="3537" spans="5:5" x14ac:dyDescent="0.2">
      <c r="E3537" s="1"/>
    </row>
    <row r="3541" spans="5:5" x14ac:dyDescent="0.2">
      <c r="E3541" s="1"/>
    </row>
    <row r="3545" spans="5:5" x14ac:dyDescent="0.2">
      <c r="E3545" s="1"/>
    </row>
    <row r="3549" spans="5:5" x14ac:dyDescent="0.2">
      <c r="E3549" s="1"/>
    </row>
    <row r="3553" spans="5:5" x14ac:dyDescent="0.2">
      <c r="E3553" s="1"/>
    </row>
    <row r="3557" spans="5:5" x14ac:dyDescent="0.2">
      <c r="E3557" s="1"/>
    </row>
    <row r="3561" spans="5:5" x14ac:dyDescent="0.2">
      <c r="E3561" s="1"/>
    </row>
    <row r="3565" spans="5:5" x14ac:dyDescent="0.2">
      <c r="E3565" s="1"/>
    </row>
    <row r="3569" spans="5:5" x14ac:dyDescent="0.2">
      <c r="E3569" s="1"/>
    </row>
    <row r="3573" spans="5:5" x14ac:dyDescent="0.2">
      <c r="E3573" s="1"/>
    </row>
    <row r="3577" spans="5:5" x14ac:dyDescent="0.2">
      <c r="E3577" s="1"/>
    </row>
    <row r="3581" spans="5:5" x14ac:dyDescent="0.2">
      <c r="E3581" s="1"/>
    </row>
    <row r="3585" spans="5:5" x14ac:dyDescent="0.2">
      <c r="E3585" s="1"/>
    </row>
    <row r="3589" spans="5:5" x14ac:dyDescent="0.2">
      <c r="E3589" s="1"/>
    </row>
    <row r="3593" spans="5:5" x14ac:dyDescent="0.2">
      <c r="E3593" s="1"/>
    </row>
    <row r="3597" spans="5:5" x14ac:dyDescent="0.2">
      <c r="E3597" s="1"/>
    </row>
    <row r="3601" spans="5:5" x14ac:dyDescent="0.2">
      <c r="E3601" s="1"/>
    </row>
    <row r="3605" spans="5:5" x14ac:dyDescent="0.2">
      <c r="E3605" s="1"/>
    </row>
    <row r="3609" spans="5:5" x14ac:dyDescent="0.2">
      <c r="E3609" s="1"/>
    </row>
    <row r="3613" spans="5:5" x14ac:dyDescent="0.2">
      <c r="E3613" s="1"/>
    </row>
    <row r="3617" spans="5:5" x14ac:dyDescent="0.2">
      <c r="E3617" s="1"/>
    </row>
    <row r="3621" spans="5:5" x14ac:dyDescent="0.2">
      <c r="E3621" s="1"/>
    </row>
    <row r="3625" spans="5:5" x14ac:dyDescent="0.2">
      <c r="E3625" s="1"/>
    </row>
    <row r="3629" spans="5:5" x14ac:dyDescent="0.2">
      <c r="E3629" s="1"/>
    </row>
    <row r="3633" spans="5:5" x14ac:dyDescent="0.2">
      <c r="E3633" s="1"/>
    </row>
    <row r="3637" spans="5:5" x14ac:dyDescent="0.2">
      <c r="E3637" s="1"/>
    </row>
    <row r="3641" spans="5:5" x14ac:dyDescent="0.2">
      <c r="E3641" s="1"/>
    </row>
    <row r="3645" spans="5:5" x14ac:dyDescent="0.2">
      <c r="E3645" s="1"/>
    </row>
    <row r="3649" spans="5:5" x14ac:dyDescent="0.2">
      <c r="E3649" s="1"/>
    </row>
    <row r="3653" spans="5:5" x14ac:dyDescent="0.2">
      <c r="E3653" s="1"/>
    </row>
    <row r="3657" spans="5:5" x14ac:dyDescent="0.2">
      <c r="E3657" s="1"/>
    </row>
    <row r="3661" spans="5:5" x14ac:dyDescent="0.2">
      <c r="E3661" s="1"/>
    </row>
    <row r="3665" spans="5:5" x14ac:dyDescent="0.2">
      <c r="E3665" s="1"/>
    </row>
    <row r="3669" spans="5:5" x14ac:dyDescent="0.2">
      <c r="E3669" s="1"/>
    </row>
    <row r="3673" spans="5:5" x14ac:dyDescent="0.2">
      <c r="E3673" s="1"/>
    </row>
    <row r="3677" spans="5:5" x14ac:dyDescent="0.2">
      <c r="E3677" s="1"/>
    </row>
    <row r="3681" spans="5:5" x14ac:dyDescent="0.2">
      <c r="E3681" s="1"/>
    </row>
    <row r="3685" spans="5:5" x14ac:dyDescent="0.2">
      <c r="E3685" s="1"/>
    </row>
    <row r="3689" spans="5:5" x14ac:dyDescent="0.2">
      <c r="E3689" s="1"/>
    </row>
    <row r="3693" spans="5:5" x14ac:dyDescent="0.2">
      <c r="E3693" s="1"/>
    </row>
    <row r="3697" spans="5:5" x14ac:dyDescent="0.2">
      <c r="E3697" s="1"/>
    </row>
  </sheetData>
  <autoFilter ref="A1:H732" xr:uid="{4A0821E1-BE56-CE49-9BAB-DE248E848A40}"/>
  <sortState xmlns:xlrd2="http://schemas.microsoft.com/office/spreadsheetml/2017/richdata2" ref="A39:E732">
    <sortCondition descending="1" ref="E39:E732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3F104D-C7DA-FE4A-9A6A-8D9BECE9DEED}">
  <dimension ref="A1:N28"/>
  <sheetViews>
    <sheetView zoomScaleNormal="100" workbookViewId="0">
      <selection activeCell="M28" sqref="M28"/>
    </sheetView>
  </sheetViews>
  <sheetFormatPr baseColWidth="10" defaultRowHeight="16" x14ac:dyDescent="0.2"/>
  <cols>
    <col min="1" max="1" width="14" bestFit="1" customWidth="1"/>
    <col min="2" max="2" width="9" bestFit="1" customWidth="1"/>
    <col min="3" max="3" width="12.6640625" bestFit="1" customWidth="1"/>
    <col min="4" max="4" width="10.5" bestFit="1" customWidth="1"/>
    <col min="5" max="5" width="2.83203125" style="48" customWidth="1"/>
    <col min="6" max="6" width="15.33203125" bestFit="1" customWidth="1"/>
    <col min="7" max="7" width="17.83203125" bestFit="1" customWidth="1"/>
    <col min="8" max="8" width="6.83203125" bestFit="1" customWidth="1"/>
    <col min="9" max="9" width="7" bestFit="1" customWidth="1"/>
    <col min="10" max="10" width="2.83203125" style="48" customWidth="1"/>
    <col min="11" max="11" width="17.33203125" bestFit="1" customWidth="1"/>
  </cols>
  <sheetData>
    <row r="1" spans="1:11" ht="50" customHeight="1" thickBot="1" x14ac:dyDescent="0.25">
      <c r="A1" s="149" t="s">
        <v>99</v>
      </c>
      <c r="B1" s="149"/>
      <c r="C1" s="149"/>
      <c r="D1" s="149"/>
    </row>
    <row r="2" spans="1:11" x14ac:dyDescent="0.2">
      <c r="A2" s="25" t="s">
        <v>52</v>
      </c>
      <c r="B2" s="25" t="s">
        <v>97</v>
      </c>
      <c r="F2" s="25" t="s">
        <v>56</v>
      </c>
      <c r="G2" s="25" t="s">
        <v>93</v>
      </c>
      <c r="I2" s="107" t="s">
        <v>95</v>
      </c>
      <c r="K2" s="123" t="s">
        <v>83</v>
      </c>
    </row>
    <row r="3" spans="1:11" x14ac:dyDescent="0.2">
      <c r="A3" s="25" t="s">
        <v>29</v>
      </c>
      <c r="B3" t="s">
        <v>96</v>
      </c>
      <c r="C3" t="s">
        <v>98</v>
      </c>
      <c r="D3" t="s">
        <v>54</v>
      </c>
      <c r="F3" s="25" t="s">
        <v>29</v>
      </c>
      <c r="G3" t="s">
        <v>65</v>
      </c>
      <c r="H3" t="s">
        <v>94</v>
      </c>
      <c r="I3" s="107" t="s">
        <v>94</v>
      </c>
      <c r="K3" s="124" t="s">
        <v>84</v>
      </c>
    </row>
    <row r="4" spans="1:11" x14ac:dyDescent="0.2">
      <c r="A4" s="26" t="s">
        <v>17</v>
      </c>
      <c r="B4" s="1">
        <v>103959</v>
      </c>
      <c r="C4" s="1">
        <v>104192</v>
      </c>
      <c r="D4" s="1">
        <v>208151</v>
      </c>
      <c r="F4" s="26" t="s">
        <v>17</v>
      </c>
      <c r="G4">
        <v>6</v>
      </c>
      <c r="H4">
        <v>2</v>
      </c>
      <c r="I4" s="19">
        <f>G4+H4</f>
        <v>8</v>
      </c>
      <c r="K4" s="124" t="s">
        <v>86</v>
      </c>
    </row>
    <row r="5" spans="1:11" ht="17" thickBot="1" x14ac:dyDescent="0.25">
      <c r="A5" s="26" t="s">
        <v>8</v>
      </c>
      <c r="B5" s="1">
        <v>89867</v>
      </c>
      <c r="C5" s="1">
        <v>44668</v>
      </c>
      <c r="D5" s="1">
        <v>134535</v>
      </c>
      <c r="E5" s="122"/>
      <c r="F5" s="26" t="s">
        <v>8</v>
      </c>
      <c r="G5">
        <v>3</v>
      </c>
      <c r="H5">
        <v>2</v>
      </c>
      <c r="I5" s="19">
        <f t="shared" ref="I5:I20" si="0">G5+H5</f>
        <v>5</v>
      </c>
      <c r="K5" s="125" t="s">
        <v>85</v>
      </c>
    </row>
    <row r="6" spans="1:11" x14ac:dyDescent="0.2">
      <c r="A6" s="26" t="s">
        <v>9</v>
      </c>
      <c r="B6" s="1">
        <v>52494</v>
      </c>
      <c r="C6" s="1">
        <v>67267</v>
      </c>
      <c r="D6" s="1">
        <v>119761</v>
      </c>
      <c r="E6" s="122"/>
      <c r="F6" s="26" t="s">
        <v>9</v>
      </c>
      <c r="G6">
        <v>2</v>
      </c>
      <c r="H6">
        <v>2</v>
      </c>
      <c r="I6" s="19">
        <f t="shared" si="0"/>
        <v>4</v>
      </c>
    </row>
    <row r="7" spans="1:11" x14ac:dyDescent="0.2">
      <c r="A7" s="26" t="s">
        <v>19</v>
      </c>
      <c r="B7" s="1">
        <v>26123</v>
      </c>
      <c r="C7" s="1">
        <v>81590</v>
      </c>
      <c r="D7" s="1">
        <v>107713</v>
      </c>
      <c r="F7" s="26" t="s">
        <v>19</v>
      </c>
      <c r="G7">
        <v>1</v>
      </c>
      <c r="H7">
        <v>2</v>
      </c>
      <c r="I7" s="19">
        <f t="shared" si="0"/>
        <v>3</v>
      </c>
    </row>
    <row r="8" spans="1:11" x14ac:dyDescent="0.2">
      <c r="A8" s="26" t="s">
        <v>89</v>
      </c>
      <c r="B8" s="1">
        <v>35273</v>
      </c>
      <c r="C8" s="1">
        <v>50394</v>
      </c>
      <c r="D8" s="1">
        <v>85667</v>
      </c>
      <c r="F8" s="26" t="s">
        <v>89</v>
      </c>
      <c r="G8">
        <v>3</v>
      </c>
      <c r="I8" s="19">
        <f t="shared" si="0"/>
        <v>3</v>
      </c>
    </row>
    <row r="9" spans="1:11" x14ac:dyDescent="0.2">
      <c r="A9" s="26" t="s">
        <v>10</v>
      </c>
      <c r="B9" s="1">
        <v>33484</v>
      </c>
      <c r="C9" s="1">
        <v>42181</v>
      </c>
      <c r="D9" s="1">
        <v>75665</v>
      </c>
      <c r="F9" s="26" t="s">
        <v>10</v>
      </c>
      <c r="G9">
        <v>1</v>
      </c>
      <c r="H9">
        <v>3</v>
      </c>
      <c r="I9" s="19">
        <f t="shared" si="0"/>
        <v>4</v>
      </c>
    </row>
    <row r="10" spans="1:11" x14ac:dyDescent="0.2">
      <c r="A10" s="26" t="s">
        <v>18</v>
      </c>
      <c r="B10" s="1">
        <v>18895</v>
      </c>
      <c r="C10" s="1">
        <v>50483</v>
      </c>
      <c r="D10" s="1">
        <v>69378</v>
      </c>
      <c r="F10" s="26" t="s">
        <v>18</v>
      </c>
      <c r="G10">
        <v>1</v>
      </c>
      <c r="H10">
        <v>1</v>
      </c>
      <c r="I10" s="19">
        <f t="shared" si="0"/>
        <v>2</v>
      </c>
    </row>
    <row r="11" spans="1:11" x14ac:dyDescent="0.2">
      <c r="A11" s="26" t="s">
        <v>12</v>
      </c>
      <c r="B11" s="1">
        <v>10205</v>
      </c>
      <c r="C11" s="1">
        <v>58406</v>
      </c>
      <c r="D11" s="1">
        <v>68611</v>
      </c>
      <c r="F11" s="26" t="s">
        <v>12</v>
      </c>
      <c r="H11">
        <v>2</v>
      </c>
      <c r="I11" s="19">
        <f t="shared" si="0"/>
        <v>2</v>
      </c>
    </row>
    <row r="12" spans="1:11" x14ac:dyDescent="0.2">
      <c r="A12" s="26" t="s">
        <v>21</v>
      </c>
      <c r="B12" s="1">
        <v>11014</v>
      </c>
      <c r="C12" s="1">
        <v>43956</v>
      </c>
      <c r="D12" s="1">
        <v>54970</v>
      </c>
      <c r="F12" s="26" t="s">
        <v>21</v>
      </c>
      <c r="G12">
        <v>1</v>
      </c>
      <c r="I12" s="126">
        <f t="shared" si="0"/>
        <v>1</v>
      </c>
    </row>
    <row r="13" spans="1:11" x14ac:dyDescent="0.2">
      <c r="A13" s="26" t="s">
        <v>13</v>
      </c>
      <c r="B13" s="1">
        <v>39773</v>
      </c>
      <c r="C13" s="1">
        <v>14709</v>
      </c>
      <c r="D13" s="1">
        <v>54482</v>
      </c>
      <c r="F13" s="26" t="s">
        <v>13</v>
      </c>
      <c r="G13">
        <v>2</v>
      </c>
      <c r="I13" s="126">
        <f t="shared" si="0"/>
        <v>2</v>
      </c>
    </row>
    <row r="14" spans="1:11" x14ac:dyDescent="0.2">
      <c r="A14" s="26" t="s">
        <v>20</v>
      </c>
      <c r="B14" s="1">
        <v>16503</v>
      </c>
      <c r="C14" s="1">
        <v>37829</v>
      </c>
      <c r="D14" s="1">
        <v>54332</v>
      </c>
      <c r="F14" s="26" t="s">
        <v>20</v>
      </c>
      <c r="G14">
        <v>1</v>
      </c>
      <c r="H14">
        <v>1</v>
      </c>
      <c r="I14" s="126">
        <f t="shared" si="0"/>
        <v>2</v>
      </c>
    </row>
    <row r="15" spans="1:11" x14ac:dyDescent="0.2">
      <c r="A15" s="26" t="s">
        <v>0</v>
      </c>
      <c r="B15" s="1">
        <v>28638</v>
      </c>
      <c r="C15" s="1">
        <v>23516</v>
      </c>
      <c r="D15" s="1">
        <v>52154</v>
      </c>
      <c r="F15" s="26" t="s">
        <v>0</v>
      </c>
      <c r="G15">
        <v>1</v>
      </c>
      <c r="H15">
        <v>1</v>
      </c>
      <c r="I15" s="126">
        <f t="shared" si="0"/>
        <v>2</v>
      </c>
    </row>
    <row r="16" spans="1:11" x14ac:dyDescent="0.2">
      <c r="A16" s="26" t="s">
        <v>24</v>
      </c>
      <c r="B16" s="1">
        <v>6037</v>
      </c>
      <c r="C16" s="1">
        <v>34236</v>
      </c>
      <c r="D16" s="1">
        <v>40273</v>
      </c>
      <c r="F16" s="26" t="s">
        <v>24</v>
      </c>
      <c r="H16">
        <v>1</v>
      </c>
      <c r="I16" s="126">
        <f t="shared" si="0"/>
        <v>1</v>
      </c>
    </row>
    <row r="17" spans="1:14" x14ac:dyDescent="0.2">
      <c r="A17" s="26" t="s">
        <v>140</v>
      </c>
      <c r="B17" s="1">
        <v>9413</v>
      </c>
      <c r="C17" s="1">
        <v>28108</v>
      </c>
      <c r="D17" s="1">
        <v>37521</v>
      </c>
      <c r="F17" s="26" t="s">
        <v>140</v>
      </c>
      <c r="H17">
        <v>1</v>
      </c>
      <c r="I17" s="126">
        <f t="shared" si="0"/>
        <v>1</v>
      </c>
    </row>
    <row r="18" spans="1:14" x14ac:dyDescent="0.2">
      <c r="A18" s="26" t="s">
        <v>26</v>
      </c>
      <c r="B18" s="1">
        <v>10159</v>
      </c>
      <c r="C18" s="1">
        <v>23177</v>
      </c>
      <c r="D18" s="1">
        <v>33336</v>
      </c>
      <c r="F18" s="26" t="s">
        <v>26</v>
      </c>
      <c r="H18">
        <v>1</v>
      </c>
      <c r="I18" s="126">
        <f t="shared" si="0"/>
        <v>1</v>
      </c>
    </row>
    <row r="19" spans="1:14" x14ac:dyDescent="0.2">
      <c r="A19" s="26" t="s">
        <v>16</v>
      </c>
      <c r="B19" s="1">
        <v>11355</v>
      </c>
      <c r="C19" s="1">
        <v>20429</v>
      </c>
      <c r="D19" s="1">
        <v>31784</v>
      </c>
      <c r="F19" s="26" t="s">
        <v>16</v>
      </c>
      <c r="G19">
        <v>1</v>
      </c>
      <c r="I19" s="126">
        <f t="shared" si="0"/>
        <v>1</v>
      </c>
      <c r="K19" s="146" t="s">
        <v>57</v>
      </c>
      <c r="L19" s="147"/>
      <c r="M19" s="147"/>
      <c r="N19" s="148"/>
    </row>
    <row r="20" spans="1:14" ht="17" thickBot="1" x14ac:dyDescent="0.25">
      <c r="A20" s="26" t="s">
        <v>15</v>
      </c>
      <c r="B20" s="1"/>
      <c r="C20" s="1">
        <v>31255</v>
      </c>
      <c r="D20" s="1">
        <v>31255</v>
      </c>
      <c r="F20" s="26" t="s">
        <v>27</v>
      </c>
      <c r="G20">
        <v>1</v>
      </c>
      <c r="I20" s="126">
        <f t="shared" si="0"/>
        <v>1</v>
      </c>
      <c r="K20" s="3" t="str">
        <f>A20</f>
        <v>MDB</v>
      </c>
      <c r="L20" s="4">
        <f>D20</f>
        <v>31255</v>
      </c>
      <c r="M20" s="3"/>
      <c r="N20" s="3"/>
    </row>
    <row r="21" spans="1:14" ht="17" thickBot="1" x14ac:dyDescent="0.25">
      <c r="A21" s="26" t="s">
        <v>27</v>
      </c>
      <c r="B21" s="1">
        <v>10155</v>
      </c>
      <c r="C21" s="1">
        <v>11835</v>
      </c>
      <c r="D21" s="1">
        <v>21990</v>
      </c>
      <c r="F21" s="26" t="s">
        <v>54</v>
      </c>
      <c r="G21">
        <v>24</v>
      </c>
      <c r="H21">
        <v>19</v>
      </c>
      <c r="I21" s="127">
        <f>G21+H21</f>
        <v>43</v>
      </c>
      <c r="K21" s="3"/>
      <c r="L21" s="4"/>
      <c r="M21" s="3"/>
      <c r="N21" s="3"/>
    </row>
    <row r="22" spans="1:14" x14ac:dyDescent="0.2">
      <c r="A22" s="26" t="s">
        <v>14</v>
      </c>
      <c r="B22" s="1"/>
      <c r="C22" s="1">
        <v>18859</v>
      </c>
      <c r="D22" s="1">
        <v>18859</v>
      </c>
      <c r="K22" s="3"/>
      <c r="L22" s="4"/>
      <c r="M22" s="3"/>
      <c r="N22" s="3"/>
    </row>
    <row r="23" spans="1:14" x14ac:dyDescent="0.2">
      <c r="A23" s="26" t="s">
        <v>22</v>
      </c>
      <c r="B23" s="1"/>
      <c r="C23" s="1">
        <v>15440</v>
      </c>
      <c r="D23" s="1">
        <v>15440</v>
      </c>
      <c r="K23" s="3" t="str">
        <f t="shared" ref="K23:K27" si="1">A23</f>
        <v>NOVO</v>
      </c>
      <c r="L23" s="4">
        <f t="shared" ref="L23:L27" si="2">D23</f>
        <v>15440</v>
      </c>
      <c r="M23" s="3"/>
      <c r="N23" s="3"/>
    </row>
    <row r="24" spans="1:14" x14ac:dyDescent="0.2">
      <c r="A24" s="26" t="s">
        <v>25</v>
      </c>
      <c r="B24" s="1"/>
      <c r="C24" s="1">
        <v>8953</v>
      </c>
      <c r="D24" s="1">
        <v>8953</v>
      </c>
      <c r="K24" s="3"/>
      <c r="L24" s="4"/>
      <c r="M24" s="3"/>
      <c r="N24" s="3"/>
    </row>
    <row r="25" spans="1:14" x14ac:dyDescent="0.2">
      <c r="A25" s="26" t="s">
        <v>457</v>
      </c>
      <c r="B25" s="1"/>
      <c r="C25" s="1">
        <v>967</v>
      </c>
      <c r="D25" s="1">
        <v>967</v>
      </c>
      <c r="K25" s="3" t="str">
        <f t="shared" si="1"/>
        <v>UP</v>
      </c>
      <c r="L25" s="4">
        <f t="shared" si="2"/>
        <v>967</v>
      </c>
      <c r="M25" s="3"/>
      <c r="N25" s="3"/>
    </row>
    <row r="26" spans="1:14" x14ac:dyDescent="0.2">
      <c r="A26" s="26" t="s">
        <v>23</v>
      </c>
      <c r="B26" s="1"/>
      <c r="C26" s="1">
        <v>460</v>
      </c>
      <c r="D26" s="1">
        <v>460</v>
      </c>
      <c r="K26" s="3"/>
      <c r="L26" s="4"/>
      <c r="M26" s="3"/>
      <c r="N26" s="3"/>
    </row>
    <row r="27" spans="1:14" x14ac:dyDescent="0.2">
      <c r="A27" s="26" t="s">
        <v>90</v>
      </c>
      <c r="B27" s="1"/>
      <c r="C27" s="1">
        <v>178</v>
      </c>
      <c r="D27" s="1">
        <v>178</v>
      </c>
      <c r="K27" s="3" t="str">
        <f t="shared" si="1"/>
        <v>PSTU</v>
      </c>
      <c r="L27" s="4">
        <f t="shared" si="2"/>
        <v>178</v>
      </c>
      <c r="M27" s="3"/>
      <c r="N27" s="3"/>
    </row>
    <row r="28" spans="1:14" x14ac:dyDescent="0.2">
      <c r="A28" s="26" t="s">
        <v>54</v>
      </c>
      <c r="B28" s="1">
        <v>513347</v>
      </c>
      <c r="C28" s="1">
        <v>813088</v>
      </c>
      <c r="D28" s="1">
        <v>1326435</v>
      </c>
      <c r="K28" s="3" t="str">
        <f>A28</f>
        <v>Grand Total</v>
      </c>
      <c r="L28" s="4">
        <f>SUM(L20:L27)</f>
        <v>47840</v>
      </c>
      <c r="M28" s="111">
        <f>L28/Fontes!B51</f>
        <v>1.4946372028882524</v>
      </c>
      <c r="N28" s="3" t="s">
        <v>58</v>
      </c>
    </row>
  </sheetData>
  <mergeCells count="2">
    <mergeCell ref="K19:N19"/>
    <mergeCell ref="A1:D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D69F80-F9B4-8A4D-B96A-3ABC3248D490}">
  <dimension ref="A1:O330"/>
  <sheetViews>
    <sheetView workbookViewId="0"/>
  </sheetViews>
  <sheetFormatPr baseColWidth="10" defaultRowHeight="16" x14ac:dyDescent="0.2"/>
  <cols>
    <col min="1" max="1" width="39.83203125" bestFit="1" customWidth="1"/>
    <col min="2" max="2" width="16" bestFit="1" customWidth="1"/>
    <col min="3" max="3" width="7.6640625" bestFit="1" customWidth="1"/>
    <col min="4" max="4" width="7.6640625" style="14" bestFit="1" customWidth="1"/>
    <col min="5" max="5" width="10.5" style="47" bestFit="1" customWidth="1"/>
    <col min="6" max="6" width="29.1640625" bestFit="1" customWidth="1"/>
    <col min="7" max="7" width="22.6640625" bestFit="1" customWidth="1"/>
    <col min="8" max="9" width="5.1640625" bestFit="1" customWidth="1"/>
    <col min="10" max="10" width="10.5" bestFit="1" customWidth="1"/>
    <col min="11" max="11" width="10.1640625" bestFit="1" customWidth="1"/>
    <col min="12" max="12" width="9.6640625" bestFit="1" customWidth="1"/>
    <col min="13" max="13" width="5.1640625" bestFit="1" customWidth="1"/>
    <col min="14" max="14" width="12.33203125" bestFit="1" customWidth="1"/>
    <col min="15" max="15" width="10.5" bestFit="1" customWidth="1"/>
  </cols>
  <sheetData>
    <row r="1" spans="1:8" x14ac:dyDescent="0.2">
      <c r="A1" s="113" t="s">
        <v>28</v>
      </c>
      <c r="B1" s="113" t="s">
        <v>7</v>
      </c>
      <c r="C1" s="113" t="s">
        <v>29</v>
      </c>
      <c r="D1" s="118" t="s">
        <v>31</v>
      </c>
      <c r="E1" s="115" t="s">
        <v>66</v>
      </c>
      <c r="F1" s="113" t="s">
        <v>67</v>
      </c>
      <c r="G1" s="3" t="s">
        <v>68</v>
      </c>
      <c r="H1" s="129" t="s">
        <v>845</v>
      </c>
    </row>
    <row r="2" spans="1:8" x14ac:dyDescent="0.2">
      <c r="A2" s="19" t="s">
        <v>910</v>
      </c>
      <c r="B2" s="19" t="s">
        <v>32</v>
      </c>
      <c r="C2" s="112" t="s">
        <v>884</v>
      </c>
      <c r="D2" s="19">
        <v>6239</v>
      </c>
      <c r="E2" s="114">
        <v>2016</v>
      </c>
    </row>
    <row r="3" spans="1:8" x14ac:dyDescent="0.2">
      <c r="A3" s="19" t="s">
        <v>113</v>
      </c>
      <c r="B3" s="19" t="s">
        <v>32</v>
      </c>
      <c r="C3" s="19" t="s">
        <v>874</v>
      </c>
      <c r="D3" s="19">
        <v>15912</v>
      </c>
      <c r="E3" s="114">
        <v>2016</v>
      </c>
    </row>
    <row r="4" spans="1:8" x14ac:dyDescent="0.2">
      <c r="A4" s="131" t="s">
        <v>113</v>
      </c>
      <c r="B4" s="131" t="s">
        <v>7</v>
      </c>
      <c r="C4" s="131" t="s">
        <v>17</v>
      </c>
      <c r="D4" s="132">
        <v>14005</v>
      </c>
      <c r="E4" s="114">
        <v>2020</v>
      </c>
    </row>
    <row r="5" spans="1:8" x14ac:dyDescent="0.2">
      <c r="A5" s="5" t="s">
        <v>113</v>
      </c>
      <c r="B5" s="5" t="s">
        <v>7</v>
      </c>
      <c r="C5" s="5" t="s">
        <v>17</v>
      </c>
      <c r="D5" s="6">
        <v>14262</v>
      </c>
      <c r="E5" s="114">
        <v>2024</v>
      </c>
    </row>
    <row r="6" spans="1:8" x14ac:dyDescent="0.2">
      <c r="A6" s="131" t="s">
        <v>141</v>
      </c>
      <c r="B6" s="131" t="s">
        <v>32</v>
      </c>
      <c r="C6" s="131" t="s">
        <v>13</v>
      </c>
      <c r="D6" s="132">
        <v>9824</v>
      </c>
      <c r="E6" s="114">
        <v>2020</v>
      </c>
    </row>
    <row r="7" spans="1:8" x14ac:dyDescent="0.2">
      <c r="A7" s="3" t="s">
        <v>141</v>
      </c>
      <c r="B7" s="3" t="s">
        <v>7</v>
      </c>
      <c r="C7" s="3" t="s">
        <v>13</v>
      </c>
      <c r="D7" s="4">
        <v>9091</v>
      </c>
      <c r="E7" s="114">
        <v>2024</v>
      </c>
    </row>
    <row r="8" spans="1:8" x14ac:dyDescent="0.2">
      <c r="A8" s="3" t="s">
        <v>133</v>
      </c>
      <c r="B8" s="3" t="s">
        <v>11</v>
      </c>
      <c r="C8" s="3" t="s">
        <v>10</v>
      </c>
      <c r="D8" s="4">
        <v>9603</v>
      </c>
      <c r="E8" s="114">
        <v>2024</v>
      </c>
    </row>
    <row r="9" spans="1:8" x14ac:dyDescent="0.2">
      <c r="A9" s="3" t="s">
        <v>128</v>
      </c>
      <c r="B9" s="3" t="s">
        <v>7</v>
      </c>
      <c r="C9" s="3" t="s">
        <v>89</v>
      </c>
      <c r="D9" s="4">
        <v>10322</v>
      </c>
      <c r="E9" s="114">
        <v>2024</v>
      </c>
    </row>
    <row r="10" spans="1:8" x14ac:dyDescent="0.2">
      <c r="A10" s="3" t="s">
        <v>860</v>
      </c>
      <c r="B10" s="3" t="s">
        <v>32</v>
      </c>
      <c r="C10" s="3" t="s">
        <v>8</v>
      </c>
      <c r="D10" s="119">
        <v>5922</v>
      </c>
      <c r="E10" s="114">
        <v>2020</v>
      </c>
    </row>
    <row r="11" spans="1:8" x14ac:dyDescent="0.2">
      <c r="A11" s="131" t="s">
        <v>921</v>
      </c>
      <c r="B11" s="131" t="s">
        <v>32</v>
      </c>
      <c r="C11" s="131" t="s">
        <v>17</v>
      </c>
      <c r="D11" s="132">
        <v>10097</v>
      </c>
      <c r="E11" s="114">
        <v>2020</v>
      </c>
    </row>
    <row r="12" spans="1:8" x14ac:dyDescent="0.2">
      <c r="A12" s="19" t="s">
        <v>847</v>
      </c>
      <c r="B12" s="19" t="s">
        <v>32</v>
      </c>
      <c r="C12" s="112" t="s">
        <v>874</v>
      </c>
      <c r="D12" s="19">
        <v>13401</v>
      </c>
      <c r="E12" s="114">
        <v>2016</v>
      </c>
    </row>
    <row r="13" spans="1:8" x14ac:dyDescent="0.2">
      <c r="A13" s="131" t="s">
        <v>847</v>
      </c>
      <c r="B13" s="131" t="s">
        <v>7</v>
      </c>
      <c r="C13" s="131" t="s">
        <v>17</v>
      </c>
      <c r="D13" s="132">
        <v>15480</v>
      </c>
      <c r="E13" s="114">
        <v>2020</v>
      </c>
    </row>
    <row r="14" spans="1:8" x14ac:dyDescent="0.2">
      <c r="A14" s="3" t="s">
        <v>865</v>
      </c>
      <c r="B14" s="3" t="s">
        <v>32</v>
      </c>
      <c r="C14" s="3" t="s">
        <v>10</v>
      </c>
      <c r="D14" s="119">
        <v>4981</v>
      </c>
      <c r="E14" s="114">
        <v>2020</v>
      </c>
    </row>
    <row r="15" spans="1:8" x14ac:dyDescent="0.2">
      <c r="A15" s="5" t="s">
        <v>117</v>
      </c>
      <c r="B15" s="5" t="s">
        <v>11</v>
      </c>
      <c r="C15" s="5" t="s">
        <v>9</v>
      </c>
      <c r="D15" s="6">
        <v>12772</v>
      </c>
      <c r="E15" s="114">
        <v>2024</v>
      </c>
    </row>
    <row r="16" spans="1:8" x14ac:dyDescent="0.2">
      <c r="A16" s="19" t="s">
        <v>156</v>
      </c>
      <c r="B16" s="19" t="s">
        <v>32</v>
      </c>
      <c r="C16" s="112" t="s">
        <v>881</v>
      </c>
      <c r="D16" s="19">
        <v>7337</v>
      </c>
      <c r="E16" s="114">
        <v>2016</v>
      </c>
    </row>
    <row r="17" spans="1:5" x14ac:dyDescent="0.2">
      <c r="A17" s="3" t="s">
        <v>156</v>
      </c>
      <c r="B17" s="3" t="s">
        <v>11</v>
      </c>
      <c r="C17" s="3" t="s">
        <v>20</v>
      </c>
      <c r="D17" s="4">
        <v>7528</v>
      </c>
      <c r="E17" s="114">
        <v>2024</v>
      </c>
    </row>
    <row r="18" spans="1:5" x14ac:dyDescent="0.2">
      <c r="A18" s="5" t="s">
        <v>108</v>
      </c>
      <c r="B18" s="5" t="s">
        <v>11</v>
      </c>
      <c r="C18" s="5" t="s">
        <v>8</v>
      </c>
      <c r="D18" s="6">
        <v>28138</v>
      </c>
      <c r="E18" s="114">
        <v>2024</v>
      </c>
    </row>
    <row r="19" spans="1:5" x14ac:dyDescent="0.2">
      <c r="A19" s="19" t="s">
        <v>148</v>
      </c>
      <c r="B19" s="19" t="s">
        <v>32</v>
      </c>
      <c r="C19" s="112" t="s">
        <v>875</v>
      </c>
      <c r="D19" s="19">
        <v>9082</v>
      </c>
      <c r="E19" s="114">
        <v>2016</v>
      </c>
    </row>
    <row r="20" spans="1:5" x14ac:dyDescent="0.2">
      <c r="A20" s="3" t="s">
        <v>148</v>
      </c>
      <c r="B20" s="3" t="s">
        <v>11</v>
      </c>
      <c r="C20" s="3" t="s">
        <v>0</v>
      </c>
      <c r="D20" s="4">
        <v>8350</v>
      </c>
      <c r="E20" s="114">
        <v>2024</v>
      </c>
    </row>
    <row r="21" spans="1:5" x14ac:dyDescent="0.2">
      <c r="A21" s="3" t="s">
        <v>858</v>
      </c>
      <c r="B21" s="3" t="s">
        <v>32</v>
      </c>
      <c r="C21" s="3" t="s">
        <v>857</v>
      </c>
      <c r="D21" s="119">
        <v>6099</v>
      </c>
      <c r="E21" s="114">
        <v>2020</v>
      </c>
    </row>
    <row r="22" spans="1:5" x14ac:dyDescent="0.2">
      <c r="A22" s="5" t="s">
        <v>114</v>
      </c>
      <c r="B22" s="5" t="s">
        <v>7</v>
      </c>
      <c r="C22" s="5" t="s">
        <v>9</v>
      </c>
      <c r="D22" s="6">
        <v>14189</v>
      </c>
      <c r="E22" s="114">
        <v>2024</v>
      </c>
    </row>
    <row r="23" spans="1:5" x14ac:dyDescent="0.2">
      <c r="A23" s="3" t="s">
        <v>139</v>
      </c>
      <c r="B23" s="3" t="s">
        <v>11</v>
      </c>
      <c r="C23" s="3" t="s">
        <v>140</v>
      </c>
      <c r="D23" s="4">
        <v>9413</v>
      </c>
      <c r="E23" s="114">
        <v>2024</v>
      </c>
    </row>
    <row r="24" spans="1:5" x14ac:dyDescent="0.2">
      <c r="A24" s="131" t="s">
        <v>922</v>
      </c>
      <c r="B24" s="131" t="s">
        <v>32</v>
      </c>
      <c r="C24" s="131" t="s">
        <v>0</v>
      </c>
      <c r="D24" s="132">
        <v>8527</v>
      </c>
      <c r="E24" s="114">
        <v>2020</v>
      </c>
    </row>
    <row r="25" spans="1:5" x14ac:dyDescent="0.2">
      <c r="A25" s="19" t="s">
        <v>915</v>
      </c>
      <c r="B25" s="19" t="s">
        <v>32</v>
      </c>
      <c r="C25" s="112" t="s">
        <v>889</v>
      </c>
      <c r="D25" s="19">
        <v>5282</v>
      </c>
      <c r="E25" s="114">
        <v>2016</v>
      </c>
    </row>
    <row r="26" spans="1:5" x14ac:dyDescent="0.2">
      <c r="A26" s="19" t="s">
        <v>891</v>
      </c>
      <c r="B26" s="19" t="s">
        <v>32</v>
      </c>
      <c r="C26" s="112" t="s">
        <v>873</v>
      </c>
      <c r="D26" s="19">
        <v>38278</v>
      </c>
      <c r="E26" s="114">
        <v>2016</v>
      </c>
    </row>
    <row r="27" spans="1:5" x14ac:dyDescent="0.2">
      <c r="A27" s="3" t="s">
        <v>136</v>
      </c>
      <c r="B27" s="3" t="s">
        <v>11</v>
      </c>
      <c r="C27" s="3" t="s">
        <v>19</v>
      </c>
      <c r="D27" s="4">
        <v>9552</v>
      </c>
      <c r="E27" s="114">
        <v>2024</v>
      </c>
    </row>
    <row r="28" spans="1:5" x14ac:dyDescent="0.2">
      <c r="A28" s="19" t="s">
        <v>906</v>
      </c>
      <c r="B28" s="19" t="s">
        <v>32</v>
      </c>
      <c r="C28" s="112" t="s">
        <v>881</v>
      </c>
      <c r="D28" s="19">
        <v>7307</v>
      </c>
      <c r="E28" s="114">
        <v>2016</v>
      </c>
    </row>
    <row r="29" spans="1:5" x14ac:dyDescent="0.2">
      <c r="A29" s="3" t="s">
        <v>870</v>
      </c>
      <c r="B29" s="3" t="s">
        <v>32</v>
      </c>
      <c r="C29" s="3" t="s">
        <v>21</v>
      </c>
      <c r="D29" s="119">
        <v>3782</v>
      </c>
      <c r="E29" s="114">
        <v>2020</v>
      </c>
    </row>
    <row r="30" spans="1:5" x14ac:dyDescent="0.2">
      <c r="A30" s="19" t="s">
        <v>896</v>
      </c>
      <c r="B30" s="19" t="s">
        <v>32</v>
      </c>
      <c r="C30" s="112" t="s">
        <v>874</v>
      </c>
      <c r="D30" s="19">
        <v>9010</v>
      </c>
      <c r="E30" s="114">
        <v>2016</v>
      </c>
    </row>
    <row r="31" spans="1:5" x14ac:dyDescent="0.2">
      <c r="A31" s="19" t="s">
        <v>895</v>
      </c>
      <c r="B31" s="19" t="s">
        <v>32</v>
      </c>
      <c r="C31" s="112" t="s">
        <v>874</v>
      </c>
      <c r="D31" s="19">
        <v>10394</v>
      </c>
      <c r="E31" s="114">
        <v>2016</v>
      </c>
    </row>
    <row r="32" spans="1:5" x14ac:dyDescent="0.2">
      <c r="A32" s="19" t="s">
        <v>901</v>
      </c>
      <c r="B32" s="19" t="s">
        <v>32</v>
      </c>
      <c r="C32" s="19" t="s">
        <v>874</v>
      </c>
      <c r="D32" s="19">
        <v>8239</v>
      </c>
      <c r="E32" s="114">
        <v>2016</v>
      </c>
    </row>
    <row r="33" spans="1:6" x14ac:dyDescent="0.2">
      <c r="A33" s="5" t="s">
        <v>122</v>
      </c>
      <c r="B33" s="5" t="s">
        <v>7</v>
      </c>
      <c r="C33" s="5" t="s">
        <v>17</v>
      </c>
      <c r="D33" s="6">
        <v>11527</v>
      </c>
      <c r="E33" s="114">
        <v>2024</v>
      </c>
    </row>
    <row r="34" spans="1:6" x14ac:dyDescent="0.2">
      <c r="A34" s="19" t="s">
        <v>920</v>
      </c>
      <c r="B34" s="19" t="s">
        <v>32</v>
      </c>
      <c r="C34" s="112" t="s">
        <v>890</v>
      </c>
      <c r="D34" s="19">
        <v>3115</v>
      </c>
      <c r="E34" s="114">
        <v>2016</v>
      </c>
    </row>
    <row r="35" spans="1:6" x14ac:dyDescent="0.2">
      <c r="A35" s="131" t="s">
        <v>852</v>
      </c>
      <c r="B35" s="131" t="s">
        <v>32</v>
      </c>
      <c r="C35" s="131" t="s">
        <v>17</v>
      </c>
      <c r="D35" s="132">
        <v>9564</v>
      </c>
      <c r="E35" s="114">
        <v>2020</v>
      </c>
    </row>
    <row r="36" spans="1:6" x14ac:dyDescent="0.2">
      <c r="A36" s="19" t="s">
        <v>110</v>
      </c>
      <c r="B36" s="19" t="s">
        <v>32</v>
      </c>
      <c r="C36" s="19" t="s">
        <v>883</v>
      </c>
      <c r="D36" s="19">
        <v>6500</v>
      </c>
      <c r="E36" s="114">
        <v>2016</v>
      </c>
    </row>
    <row r="37" spans="1:6" x14ac:dyDescent="0.2">
      <c r="A37" s="5" t="s">
        <v>110</v>
      </c>
      <c r="B37" s="5" t="s">
        <v>7</v>
      </c>
      <c r="C37" s="5" t="s">
        <v>89</v>
      </c>
      <c r="D37" s="6">
        <v>16083</v>
      </c>
      <c r="E37" s="114">
        <v>2024</v>
      </c>
    </row>
    <row r="38" spans="1:6" x14ac:dyDescent="0.2">
      <c r="A38" s="131" t="s">
        <v>849</v>
      </c>
      <c r="B38" s="131" t="s">
        <v>32</v>
      </c>
      <c r="C38" s="131" t="s">
        <v>12</v>
      </c>
      <c r="D38" s="132">
        <v>11371</v>
      </c>
      <c r="E38" s="114">
        <v>2020</v>
      </c>
    </row>
    <row r="39" spans="1:6" x14ac:dyDescent="0.2">
      <c r="A39" s="5" t="s">
        <v>115</v>
      </c>
      <c r="B39" s="5" t="s">
        <v>11</v>
      </c>
      <c r="C39" s="5" t="s">
        <v>9</v>
      </c>
      <c r="D39" s="6">
        <v>13250</v>
      </c>
      <c r="E39" s="114">
        <v>2024</v>
      </c>
    </row>
    <row r="40" spans="1:6" x14ac:dyDescent="0.2">
      <c r="A40" s="19" t="s">
        <v>914</v>
      </c>
      <c r="B40" s="19" t="s">
        <v>32</v>
      </c>
      <c r="C40" s="112" t="s">
        <v>888</v>
      </c>
      <c r="D40" s="19">
        <v>5466</v>
      </c>
      <c r="E40" s="114">
        <v>2016</v>
      </c>
    </row>
    <row r="41" spans="1:6" x14ac:dyDescent="0.2">
      <c r="A41" s="5" t="s">
        <v>118</v>
      </c>
      <c r="B41" s="5" t="s">
        <v>7</v>
      </c>
      <c r="C41" s="5" t="s">
        <v>9</v>
      </c>
      <c r="D41" s="6">
        <v>12283</v>
      </c>
      <c r="E41" s="114">
        <v>2024</v>
      </c>
    </row>
    <row r="42" spans="1:6" x14ac:dyDescent="0.2">
      <c r="A42" s="19" t="s">
        <v>898</v>
      </c>
      <c r="B42" s="19" t="s">
        <v>32</v>
      </c>
      <c r="C42" s="112" t="s">
        <v>876</v>
      </c>
      <c r="D42" s="19">
        <v>8586</v>
      </c>
      <c r="E42" s="114">
        <v>2016</v>
      </c>
    </row>
    <row r="43" spans="1:6" x14ac:dyDescent="0.2">
      <c r="A43" s="3" t="s">
        <v>923</v>
      </c>
      <c r="B43" s="3" t="s">
        <v>32</v>
      </c>
      <c r="C43" s="3" t="s">
        <v>20</v>
      </c>
      <c r="D43" s="119">
        <v>6819</v>
      </c>
      <c r="E43" s="114">
        <v>2020</v>
      </c>
    </row>
    <row r="44" spans="1:6" x14ac:dyDescent="0.2">
      <c r="A44" s="3" t="s">
        <v>862</v>
      </c>
      <c r="B44" s="3" t="s">
        <v>32</v>
      </c>
      <c r="C44" s="3" t="s">
        <v>8</v>
      </c>
      <c r="D44" s="119">
        <v>5793</v>
      </c>
      <c r="E44" s="114">
        <v>2020</v>
      </c>
    </row>
    <row r="45" spans="1:6" x14ac:dyDescent="0.2">
      <c r="A45" s="3" t="s">
        <v>869</v>
      </c>
      <c r="B45" s="3" t="s">
        <v>32</v>
      </c>
      <c r="C45" s="3" t="s">
        <v>27</v>
      </c>
      <c r="D45" s="119">
        <v>3788</v>
      </c>
      <c r="E45" s="114">
        <v>2020</v>
      </c>
      <c r="F45" s="19"/>
    </row>
    <row r="46" spans="1:6" x14ac:dyDescent="0.2">
      <c r="A46" s="3" t="s">
        <v>863</v>
      </c>
      <c r="B46" s="3" t="s">
        <v>32</v>
      </c>
      <c r="C46" s="3" t="s">
        <v>20</v>
      </c>
      <c r="D46" s="119">
        <v>5780</v>
      </c>
      <c r="E46" s="114">
        <v>2020</v>
      </c>
      <c r="F46" s="19"/>
    </row>
    <row r="47" spans="1:6" x14ac:dyDescent="0.2">
      <c r="A47" s="3" t="s">
        <v>924</v>
      </c>
      <c r="B47" s="3" t="s">
        <v>32</v>
      </c>
      <c r="C47" s="3" t="s">
        <v>857</v>
      </c>
      <c r="D47" s="119">
        <v>6944</v>
      </c>
      <c r="E47" s="114">
        <v>2020</v>
      </c>
      <c r="F47" s="19"/>
    </row>
    <row r="48" spans="1:6" x14ac:dyDescent="0.2">
      <c r="A48" s="3" t="s">
        <v>868</v>
      </c>
      <c r="B48" s="3" t="s">
        <v>32</v>
      </c>
      <c r="C48" s="3" t="s">
        <v>867</v>
      </c>
      <c r="D48" s="119">
        <v>4915</v>
      </c>
      <c r="E48" s="114">
        <v>2020</v>
      </c>
      <c r="F48" s="19"/>
    </row>
    <row r="49" spans="1:6" x14ac:dyDescent="0.2">
      <c r="A49" s="19" t="s">
        <v>911</v>
      </c>
      <c r="B49" s="19" t="s">
        <v>32</v>
      </c>
      <c r="C49" s="19" t="s">
        <v>885</v>
      </c>
      <c r="D49" s="19">
        <v>6228</v>
      </c>
      <c r="E49" s="114">
        <v>2016</v>
      </c>
      <c r="F49" s="19"/>
    </row>
    <row r="50" spans="1:6" x14ac:dyDescent="0.2">
      <c r="A50" s="5" t="s">
        <v>107</v>
      </c>
      <c r="B50" s="5" t="s">
        <v>7</v>
      </c>
      <c r="C50" s="5" t="s">
        <v>13</v>
      </c>
      <c r="D50" s="6">
        <v>30682</v>
      </c>
      <c r="E50" s="114">
        <v>2024</v>
      </c>
      <c r="F50" s="19"/>
    </row>
    <row r="51" spans="1:6" x14ac:dyDescent="0.2">
      <c r="A51" s="131" t="s">
        <v>851</v>
      </c>
      <c r="B51" s="131" t="s">
        <v>32</v>
      </c>
      <c r="C51" s="131" t="s">
        <v>13</v>
      </c>
      <c r="D51" s="132">
        <v>9888</v>
      </c>
      <c r="E51" s="114">
        <v>2020</v>
      </c>
      <c r="F51" s="19"/>
    </row>
    <row r="52" spans="1:6" x14ac:dyDescent="0.2">
      <c r="A52" s="19" t="s">
        <v>111</v>
      </c>
      <c r="B52" s="19" t="s">
        <v>32</v>
      </c>
      <c r="C52" s="112" t="s">
        <v>888</v>
      </c>
      <c r="D52" s="19">
        <v>5107</v>
      </c>
      <c r="E52" s="114">
        <v>2016</v>
      </c>
      <c r="F52" s="19"/>
    </row>
    <row r="53" spans="1:6" x14ac:dyDescent="0.2">
      <c r="A53" s="131" t="s">
        <v>111</v>
      </c>
      <c r="B53" s="131" t="s">
        <v>7</v>
      </c>
      <c r="C53" s="131" t="s">
        <v>17</v>
      </c>
      <c r="D53" s="132">
        <v>11552</v>
      </c>
      <c r="E53" s="114">
        <v>2020</v>
      </c>
      <c r="F53" s="19"/>
    </row>
    <row r="54" spans="1:6" x14ac:dyDescent="0.2">
      <c r="A54" s="5" t="s">
        <v>111</v>
      </c>
      <c r="B54" s="5" t="s">
        <v>7</v>
      </c>
      <c r="C54" s="5" t="s">
        <v>17</v>
      </c>
      <c r="D54" s="6">
        <v>16053</v>
      </c>
      <c r="E54" s="114">
        <v>2024</v>
      </c>
      <c r="F54" s="19"/>
    </row>
    <row r="55" spans="1:6" x14ac:dyDescent="0.2">
      <c r="A55" s="3" t="s">
        <v>130</v>
      </c>
      <c r="B55" s="3" t="s">
        <v>7</v>
      </c>
      <c r="C55" s="3" t="s">
        <v>26</v>
      </c>
      <c r="D55" s="4">
        <v>10159</v>
      </c>
      <c r="E55" s="114">
        <v>2024</v>
      </c>
      <c r="F55" s="3" t="s">
        <v>68</v>
      </c>
    </row>
    <row r="56" spans="1:6" x14ac:dyDescent="0.2">
      <c r="A56" s="19" t="s">
        <v>909</v>
      </c>
      <c r="B56" s="19" t="s">
        <v>32</v>
      </c>
      <c r="C56" s="112" t="s">
        <v>884</v>
      </c>
      <c r="D56" s="19">
        <v>6317</v>
      </c>
      <c r="E56" s="114">
        <v>2016</v>
      </c>
      <c r="F56" s="19"/>
    </row>
    <row r="57" spans="1:6" x14ac:dyDescent="0.2">
      <c r="A57" s="3" t="s">
        <v>861</v>
      </c>
      <c r="B57" s="3" t="s">
        <v>32</v>
      </c>
      <c r="C57" s="3" t="s">
        <v>10</v>
      </c>
      <c r="D57" s="119">
        <v>5816</v>
      </c>
      <c r="E57" s="114">
        <v>2020</v>
      </c>
      <c r="F57" s="19"/>
    </row>
    <row r="58" spans="1:6" x14ac:dyDescent="0.2">
      <c r="A58" s="19" t="s">
        <v>919</v>
      </c>
      <c r="B58" s="19" t="s">
        <v>32</v>
      </c>
      <c r="C58" s="112" t="s">
        <v>880</v>
      </c>
      <c r="D58" s="19">
        <v>4338</v>
      </c>
      <c r="E58" s="114">
        <v>2016</v>
      </c>
      <c r="F58" s="19"/>
    </row>
    <row r="59" spans="1:6" x14ac:dyDescent="0.2">
      <c r="A59" s="3" t="s">
        <v>152</v>
      </c>
      <c r="B59" s="3" t="s">
        <v>7</v>
      </c>
      <c r="C59" s="3" t="s">
        <v>8</v>
      </c>
      <c r="D59" s="4">
        <v>7913</v>
      </c>
      <c r="E59" s="114">
        <v>2024</v>
      </c>
      <c r="F59" s="19"/>
    </row>
    <row r="60" spans="1:6" x14ac:dyDescent="0.2">
      <c r="A60" s="19" t="s">
        <v>893</v>
      </c>
      <c r="B60" s="19" t="s">
        <v>32</v>
      </c>
      <c r="C60" s="112" t="s">
        <v>874</v>
      </c>
      <c r="D60" s="19">
        <v>12204</v>
      </c>
      <c r="E60" s="114">
        <v>2016</v>
      </c>
      <c r="F60" s="19"/>
    </row>
    <row r="61" spans="1:6" x14ac:dyDescent="0.2">
      <c r="A61" s="3" t="s">
        <v>180</v>
      </c>
      <c r="B61" s="3" t="s">
        <v>11</v>
      </c>
      <c r="C61" s="3" t="s">
        <v>12</v>
      </c>
      <c r="D61" s="4">
        <v>5213</v>
      </c>
      <c r="E61" s="114">
        <v>2024</v>
      </c>
      <c r="F61" s="19"/>
    </row>
    <row r="62" spans="1:6" x14ac:dyDescent="0.2">
      <c r="A62" s="5" t="s">
        <v>126</v>
      </c>
      <c r="B62" s="5" t="s">
        <v>11</v>
      </c>
      <c r="C62" s="5" t="s">
        <v>17</v>
      </c>
      <c r="D62" s="6">
        <v>10967</v>
      </c>
      <c r="E62" s="114">
        <v>2024</v>
      </c>
      <c r="F62" s="19"/>
    </row>
    <row r="63" spans="1:6" x14ac:dyDescent="0.2">
      <c r="A63" s="3" t="s">
        <v>925</v>
      </c>
      <c r="B63" s="3" t="s">
        <v>32</v>
      </c>
      <c r="C63" s="3" t="s">
        <v>867</v>
      </c>
      <c r="D63" s="119">
        <v>3157</v>
      </c>
      <c r="E63" s="114">
        <v>2020</v>
      </c>
      <c r="F63" s="19"/>
    </row>
    <row r="64" spans="1:6" x14ac:dyDescent="0.2">
      <c r="A64" s="19" t="s">
        <v>900</v>
      </c>
      <c r="B64" s="19" t="s">
        <v>32</v>
      </c>
      <c r="C64" s="112" t="s">
        <v>874</v>
      </c>
      <c r="D64" s="19">
        <v>8322</v>
      </c>
      <c r="E64" s="114">
        <v>2016</v>
      </c>
      <c r="F64" s="19"/>
    </row>
    <row r="65" spans="1:6" x14ac:dyDescent="0.2">
      <c r="A65" s="19" t="s">
        <v>123</v>
      </c>
      <c r="B65" s="19" t="s">
        <v>32</v>
      </c>
      <c r="C65" s="112" t="s">
        <v>886</v>
      </c>
      <c r="D65" s="19">
        <v>5969</v>
      </c>
      <c r="E65" s="114">
        <v>2016</v>
      </c>
      <c r="F65" s="19"/>
    </row>
    <row r="66" spans="1:6" x14ac:dyDescent="0.2">
      <c r="A66" s="131" t="s">
        <v>123</v>
      </c>
      <c r="B66" s="131" t="s">
        <v>7</v>
      </c>
      <c r="C66" s="131" t="s">
        <v>16</v>
      </c>
      <c r="D66" s="132">
        <v>8319</v>
      </c>
      <c r="E66" s="114">
        <v>2020</v>
      </c>
      <c r="F66" s="19"/>
    </row>
    <row r="67" spans="1:6" x14ac:dyDescent="0.2">
      <c r="A67" s="5" t="s">
        <v>123</v>
      </c>
      <c r="B67" s="5" t="s">
        <v>7</v>
      </c>
      <c r="C67" s="5" t="s">
        <v>16</v>
      </c>
      <c r="D67" s="6">
        <v>11355</v>
      </c>
      <c r="E67" s="114">
        <v>2024</v>
      </c>
      <c r="F67" s="19"/>
    </row>
    <row r="68" spans="1:6" x14ac:dyDescent="0.2">
      <c r="A68" s="3" t="s">
        <v>926</v>
      </c>
      <c r="B68" s="3" t="s">
        <v>32</v>
      </c>
      <c r="C68" s="3" t="s">
        <v>857</v>
      </c>
      <c r="D68" s="119">
        <v>7301</v>
      </c>
      <c r="E68" s="114">
        <v>2020</v>
      </c>
      <c r="F68" s="19"/>
    </row>
    <row r="69" spans="1:6" x14ac:dyDescent="0.2">
      <c r="A69" s="3" t="s">
        <v>928</v>
      </c>
      <c r="B69" s="3" t="s">
        <v>32</v>
      </c>
      <c r="C69" s="3" t="s">
        <v>9</v>
      </c>
      <c r="D69" s="119">
        <v>6277</v>
      </c>
      <c r="E69" s="114">
        <v>2020</v>
      </c>
      <c r="F69" s="19"/>
    </row>
    <row r="70" spans="1:6" x14ac:dyDescent="0.2">
      <c r="A70" s="3" t="s">
        <v>927</v>
      </c>
      <c r="B70" s="3" t="s">
        <v>32</v>
      </c>
      <c r="C70" s="3" t="s">
        <v>848</v>
      </c>
      <c r="D70" s="119">
        <v>4028</v>
      </c>
      <c r="E70" s="114">
        <v>2020</v>
      </c>
      <c r="F70" s="19"/>
    </row>
    <row r="71" spans="1:6" x14ac:dyDescent="0.2">
      <c r="A71" s="19" t="s">
        <v>908</v>
      </c>
      <c r="B71" s="19" t="s">
        <v>32</v>
      </c>
      <c r="C71" s="19" t="s">
        <v>882</v>
      </c>
      <c r="D71" s="19">
        <v>6598</v>
      </c>
      <c r="E71" s="114">
        <v>2016</v>
      </c>
      <c r="F71" s="19"/>
    </row>
    <row r="72" spans="1:6" x14ac:dyDescent="0.2">
      <c r="A72" s="19" t="s">
        <v>127</v>
      </c>
      <c r="B72" s="19" t="s">
        <v>32</v>
      </c>
      <c r="C72" s="112" t="s">
        <v>880</v>
      </c>
      <c r="D72" s="19">
        <v>5938</v>
      </c>
      <c r="E72" s="114">
        <v>2016</v>
      </c>
      <c r="F72" s="19"/>
    </row>
    <row r="73" spans="1:6" x14ac:dyDescent="0.2">
      <c r="A73" s="3" t="s">
        <v>127</v>
      </c>
      <c r="B73" s="3" t="s">
        <v>7</v>
      </c>
      <c r="C73" s="3" t="s">
        <v>857</v>
      </c>
      <c r="D73" s="119">
        <v>7145</v>
      </c>
      <c r="E73" s="114">
        <v>2020</v>
      </c>
      <c r="F73" s="19"/>
    </row>
    <row r="74" spans="1:6" x14ac:dyDescent="0.2">
      <c r="A74" s="3" t="s">
        <v>127</v>
      </c>
      <c r="B74" s="3" t="s">
        <v>7</v>
      </c>
      <c r="C74" s="3" t="s">
        <v>8</v>
      </c>
      <c r="D74" s="4">
        <v>10391</v>
      </c>
      <c r="E74" s="114">
        <v>2024</v>
      </c>
      <c r="F74" s="19"/>
    </row>
    <row r="75" spans="1:6" x14ac:dyDescent="0.2">
      <c r="A75" s="131" t="s">
        <v>154</v>
      </c>
      <c r="B75" s="131" t="s">
        <v>32</v>
      </c>
      <c r="C75" s="131" t="s">
        <v>17</v>
      </c>
      <c r="D75" s="132">
        <v>16424</v>
      </c>
      <c r="E75" s="114">
        <v>2020</v>
      </c>
      <c r="F75" s="19"/>
    </row>
    <row r="76" spans="1:6" x14ac:dyDescent="0.2">
      <c r="A76" s="3" t="s">
        <v>154</v>
      </c>
      <c r="B76" s="3" t="s">
        <v>7</v>
      </c>
      <c r="C76" s="3" t="s">
        <v>10</v>
      </c>
      <c r="D76" s="4">
        <v>7767</v>
      </c>
      <c r="E76" s="114">
        <v>2024</v>
      </c>
      <c r="F76" s="19"/>
    </row>
    <row r="77" spans="1:6" x14ac:dyDescent="0.2">
      <c r="A77" s="3" t="s">
        <v>872</v>
      </c>
      <c r="B77" s="3" t="s">
        <v>32</v>
      </c>
      <c r="C77" s="3" t="s">
        <v>871</v>
      </c>
      <c r="D77" s="119">
        <v>3012</v>
      </c>
      <c r="E77" s="114">
        <v>2020</v>
      </c>
      <c r="F77" s="19"/>
    </row>
    <row r="78" spans="1:6" x14ac:dyDescent="0.2">
      <c r="A78" s="3" t="s">
        <v>121</v>
      </c>
      <c r="B78" s="3" t="s">
        <v>32</v>
      </c>
      <c r="C78" s="3" t="s">
        <v>27</v>
      </c>
      <c r="D78" s="119">
        <v>3711</v>
      </c>
      <c r="E78" s="114">
        <v>2020</v>
      </c>
      <c r="F78" s="19"/>
    </row>
    <row r="79" spans="1:6" x14ac:dyDescent="0.2">
      <c r="A79" s="5" t="s">
        <v>121</v>
      </c>
      <c r="B79" s="5" t="s">
        <v>7</v>
      </c>
      <c r="C79" s="5" t="s">
        <v>17</v>
      </c>
      <c r="D79" s="6">
        <v>11957</v>
      </c>
      <c r="E79" s="114">
        <v>2024</v>
      </c>
      <c r="F79" s="19"/>
    </row>
    <row r="80" spans="1:6" x14ac:dyDescent="0.2">
      <c r="A80" s="19" t="s">
        <v>918</v>
      </c>
      <c r="B80" s="19" t="s">
        <v>32</v>
      </c>
      <c r="C80" s="112" t="s">
        <v>888</v>
      </c>
      <c r="D80" s="19">
        <v>4445</v>
      </c>
      <c r="E80" s="114">
        <v>2016</v>
      </c>
      <c r="F80" s="19"/>
    </row>
    <row r="81" spans="1:6" x14ac:dyDescent="0.2">
      <c r="A81" s="131" t="s">
        <v>855</v>
      </c>
      <c r="B81" s="131" t="s">
        <v>32</v>
      </c>
      <c r="C81" s="131" t="s">
        <v>10</v>
      </c>
      <c r="D81" s="132">
        <v>8555</v>
      </c>
      <c r="E81" s="114">
        <v>2020</v>
      </c>
      <c r="F81" s="19"/>
    </row>
    <row r="82" spans="1:6" x14ac:dyDescent="0.2">
      <c r="A82" s="131" t="s">
        <v>142</v>
      </c>
      <c r="B82" s="131" t="s">
        <v>32</v>
      </c>
      <c r="C82" s="131" t="s">
        <v>20</v>
      </c>
      <c r="D82" s="132">
        <v>9426</v>
      </c>
      <c r="E82" s="114">
        <v>2020</v>
      </c>
      <c r="F82" s="19"/>
    </row>
    <row r="83" spans="1:6" x14ac:dyDescent="0.2">
      <c r="A83" s="3" t="s">
        <v>142</v>
      </c>
      <c r="B83" s="3" t="s">
        <v>7</v>
      </c>
      <c r="C83" s="3" t="s">
        <v>20</v>
      </c>
      <c r="D83" s="4">
        <v>8975</v>
      </c>
      <c r="E83" s="114">
        <v>2024</v>
      </c>
      <c r="F83" s="19"/>
    </row>
    <row r="84" spans="1:6" x14ac:dyDescent="0.2">
      <c r="A84" s="131" t="s">
        <v>929</v>
      </c>
      <c r="B84" s="131" t="s">
        <v>32</v>
      </c>
      <c r="C84" s="131" t="s">
        <v>12</v>
      </c>
      <c r="D84" s="132">
        <v>9857</v>
      </c>
      <c r="E84" s="114">
        <v>2020</v>
      </c>
      <c r="F84" s="19"/>
    </row>
    <row r="85" spans="1:6" x14ac:dyDescent="0.2">
      <c r="A85" s="131" t="s">
        <v>846</v>
      </c>
      <c r="B85" s="131" t="s">
        <v>32</v>
      </c>
      <c r="C85" s="131" t="s">
        <v>17</v>
      </c>
      <c r="D85" s="132">
        <v>23936</v>
      </c>
      <c r="E85" s="114">
        <v>2020</v>
      </c>
      <c r="F85" s="19"/>
    </row>
    <row r="86" spans="1:6" x14ac:dyDescent="0.2">
      <c r="A86" s="3" t="s">
        <v>171</v>
      </c>
      <c r="B86" s="3" t="s">
        <v>11</v>
      </c>
      <c r="C86" s="3" t="s">
        <v>24</v>
      </c>
      <c r="D86" s="4">
        <v>6037</v>
      </c>
      <c r="E86" s="114">
        <v>2024</v>
      </c>
      <c r="F86" s="19"/>
    </row>
    <row r="87" spans="1:6" x14ac:dyDescent="0.2">
      <c r="A87" s="19" t="s">
        <v>899</v>
      </c>
      <c r="B87" s="19" t="s">
        <v>32</v>
      </c>
      <c r="C87" s="19" t="s">
        <v>874</v>
      </c>
      <c r="D87" s="19">
        <v>8323</v>
      </c>
      <c r="E87" s="114">
        <v>2016</v>
      </c>
      <c r="F87" s="19"/>
    </row>
    <row r="88" spans="1:6" x14ac:dyDescent="0.2">
      <c r="A88" s="5" t="s">
        <v>112</v>
      </c>
      <c r="B88" s="136" t="s">
        <v>11</v>
      </c>
      <c r="C88" s="5" t="s">
        <v>17</v>
      </c>
      <c r="D88" s="6">
        <v>15259</v>
      </c>
      <c r="E88" s="114">
        <v>2024</v>
      </c>
      <c r="F88" s="19"/>
    </row>
    <row r="89" spans="1:6" x14ac:dyDescent="0.2">
      <c r="A89" s="19" t="s">
        <v>905</v>
      </c>
      <c r="B89" s="134" t="s">
        <v>32</v>
      </c>
      <c r="C89" s="19" t="s">
        <v>879</v>
      </c>
      <c r="D89" s="19">
        <v>7869</v>
      </c>
      <c r="E89" s="114">
        <v>2016</v>
      </c>
      <c r="F89" s="19"/>
    </row>
    <row r="90" spans="1:6" x14ac:dyDescent="0.2">
      <c r="A90" s="3" t="s">
        <v>158</v>
      </c>
      <c r="B90" s="133" t="s">
        <v>11</v>
      </c>
      <c r="C90" s="3" t="s">
        <v>8</v>
      </c>
      <c r="D90" s="4">
        <v>7199</v>
      </c>
      <c r="E90" s="114">
        <v>2024</v>
      </c>
      <c r="F90" s="19"/>
    </row>
    <row r="91" spans="1:6" x14ac:dyDescent="0.2">
      <c r="A91" s="19" t="s">
        <v>897</v>
      </c>
      <c r="B91" s="134" t="s">
        <v>32</v>
      </c>
      <c r="C91" s="112" t="s">
        <v>875</v>
      </c>
      <c r="D91" s="19">
        <v>8599</v>
      </c>
      <c r="E91" s="114">
        <v>2016</v>
      </c>
      <c r="F91" s="19"/>
    </row>
    <row r="92" spans="1:6" x14ac:dyDescent="0.2">
      <c r="A92" s="19" t="s">
        <v>120</v>
      </c>
      <c r="B92" s="134" t="s">
        <v>32</v>
      </c>
      <c r="C92" s="112" t="s">
        <v>880</v>
      </c>
      <c r="D92" s="19">
        <v>4309</v>
      </c>
      <c r="E92" s="114">
        <v>2016</v>
      </c>
      <c r="F92" s="19"/>
    </row>
    <row r="93" spans="1:6" x14ac:dyDescent="0.2">
      <c r="A93" s="5" t="s">
        <v>120</v>
      </c>
      <c r="B93" s="136" t="s">
        <v>7</v>
      </c>
      <c r="C93" s="5" t="s">
        <v>18</v>
      </c>
      <c r="D93" s="6">
        <v>12044</v>
      </c>
      <c r="E93" s="114">
        <v>2024</v>
      </c>
      <c r="F93" s="19"/>
    </row>
    <row r="94" spans="1:6" x14ac:dyDescent="0.2">
      <c r="A94" s="3" t="s">
        <v>184</v>
      </c>
      <c r="B94" s="133" t="s">
        <v>11</v>
      </c>
      <c r="C94" s="3" t="s">
        <v>12</v>
      </c>
      <c r="D94" s="4">
        <v>4992</v>
      </c>
      <c r="E94" s="114">
        <v>2024</v>
      </c>
      <c r="F94" s="19"/>
    </row>
    <row r="95" spans="1:6" x14ac:dyDescent="0.2">
      <c r="A95" s="3" t="s">
        <v>151</v>
      </c>
      <c r="B95" s="133" t="s">
        <v>11</v>
      </c>
      <c r="C95" s="3" t="s">
        <v>10</v>
      </c>
      <c r="D95" s="4">
        <v>8034</v>
      </c>
      <c r="E95" s="114">
        <v>2024</v>
      </c>
      <c r="F95" s="19"/>
    </row>
    <row r="96" spans="1:6" x14ac:dyDescent="0.2">
      <c r="A96" s="19" t="s">
        <v>917</v>
      </c>
      <c r="B96" s="134" t="s">
        <v>32</v>
      </c>
      <c r="C96" s="112" t="s">
        <v>883</v>
      </c>
      <c r="D96" s="19">
        <v>4639</v>
      </c>
      <c r="E96" s="114">
        <v>2016</v>
      </c>
      <c r="F96" s="19"/>
    </row>
    <row r="97" spans="1:6" x14ac:dyDescent="0.2">
      <c r="A97" s="19" t="s">
        <v>907</v>
      </c>
      <c r="B97" s="134" t="s">
        <v>32</v>
      </c>
      <c r="C97" s="112" t="s">
        <v>882</v>
      </c>
      <c r="D97" s="19">
        <v>6685</v>
      </c>
      <c r="E97" s="114">
        <v>2016</v>
      </c>
      <c r="F97" s="19"/>
    </row>
    <row r="98" spans="1:6" x14ac:dyDescent="0.2">
      <c r="A98" s="19" t="s">
        <v>135</v>
      </c>
      <c r="B98" s="134" t="s">
        <v>32</v>
      </c>
      <c r="C98" s="112" t="s">
        <v>890</v>
      </c>
      <c r="D98" s="19">
        <v>5275</v>
      </c>
      <c r="E98" s="114">
        <v>2016</v>
      </c>
      <c r="F98" s="19"/>
    </row>
    <row r="99" spans="1:6" x14ac:dyDescent="0.2">
      <c r="A99" s="3" t="s">
        <v>135</v>
      </c>
      <c r="B99" s="133" t="s">
        <v>7</v>
      </c>
      <c r="C99" s="3" t="s">
        <v>19</v>
      </c>
      <c r="D99" s="4">
        <v>9563</v>
      </c>
      <c r="E99" s="114">
        <v>2024</v>
      </c>
      <c r="F99" s="19"/>
    </row>
    <row r="100" spans="1:6" x14ac:dyDescent="0.2">
      <c r="A100" s="3" t="s">
        <v>859</v>
      </c>
      <c r="B100" s="133" t="s">
        <v>32</v>
      </c>
      <c r="C100" s="3" t="s">
        <v>27</v>
      </c>
      <c r="D100" s="119">
        <v>5936</v>
      </c>
      <c r="E100" s="114">
        <v>2020</v>
      </c>
      <c r="F100" s="19"/>
    </row>
    <row r="101" spans="1:6" x14ac:dyDescent="0.2">
      <c r="A101" s="19" t="s">
        <v>904</v>
      </c>
      <c r="B101" s="134" t="s">
        <v>32</v>
      </c>
      <c r="C101" s="112" t="s">
        <v>873</v>
      </c>
      <c r="D101" s="19">
        <v>7877</v>
      </c>
      <c r="E101" s="114">
        <v>2016</v>
      </c>
      <c r="F101" s="19"/>
    </row>
    <row r="102" spans="1:6" x14ac:dyDescent="0.2">
      <c r="A102" s="19" t="s">
        <v>116</v>
      </c>
      <c r="B102" s="134" t="s">
        <v>32</v>
      </c>
      <c r="C102" s="112" t="s">
        <v>878</v>
      </c>
      <c r="D102" s="19">
        <v>8004</v>
      </c>
      <c r="E102" s="114">
        <v>2016</v>
      </c>
      <c r="F102" s="19"/>
    </row>
    <row r="103" spans="1:6" x14ac:dyDescent="0.2">
      <c r="A103" s="5" t="s">
        <v>116</v>
      </c>
      <c r="B103" s="136" t="s">
        <v>7</v>
      </c>
      <c r="C103" s="5" t="s">
        <v>17</v>
      </c>
      <c r="D103" s="6">
        <v>12935</v>
      </c>
      <c r="E103" s="114">
        <v>2024</v>
      </c>
      <c r="F103" s="19"/>
    </row>
    <row r="104" spans="1:6" x14ac:dyDescent="0.2">
      <c r="A104" s="131" t="s">
        <v>850</v>
      </c>
      <c r="B104" s="137" t="s">
        <v>32</v>
      </c>
      <c r="C104" s="131" t="s">
        <v>17</v>
      </c>
      <c r="D104" s="132">
        <v>10591</v>
      </c>
      <c r="E104" s="114">
        <v>2020</v>
      </c>
      <c r="F104" s="19"/>
    </row>
    <row r="105" spans="1:6" x14ac:dyDescent="0.2">
      <c r="A105" s="3" t="s">
        <v>856</v>
      </c>
      <c r="B105" s="133" t="s">
        <v>32</v>
      </c>
      <c r="C105" s="3" t="s">
        <v>9</v>
      </c>
      <c r="D105" s="119">
        <v>7330</v>
      </c>
      <c r="E105" s="114">
        <v>2020</v>
      </c>
      <c r="F105" s="19"/>
    </row>
    <row r="106" spans="1:6" x14ac:dyDescent="0.2">
      <c r="A106" s="3" t="s">
        <v>144</v>
      </c>
      <c r="B106" s="133" t="s">
        <v>7</v>
      </c>
      <c r="C106" s="3" t="s">
        <v>89</v>
      </c>
      <c r="D106" s="4">
        <v>8868</v>
      </c>
      <c r="E106" s="114">
        <v>2024</v>
      </c>
      <c r="F106" s="19"/>
    </row>
    <row r="107" spans="1:6" x14ac:dyDescent="0.2">
      <c r="A107" s="19" t="s">
        <v>912</v>
      </c>
      <c r="B107" s="134" t="s">
        <v>32</v>
      </c>
      <c r="C107" s="112" t="s">
        <v>887</v>
      </c>
      <c r="D107" s="19">
        <v>5804</v>
      </c>
      <c r="E107" s="114">
        <v>2016</v>
      </c>
      <c r="F107" s="19"/>
    </row>
    <row r="108" spans="1:6" x14ac:dyDescent="0.2">
      <c r="A108" s="19" t="s">
        <v>913</v>
      </c>
      <c r="B108" s="134" t="s">
        <v>32</v>
      </c>
      <c r="C108" s="112" t="s">
        <v>878</v>
      </c>
      <c r="D108" s="19">
        <v>5466</v>
      </c>
      <c r="E108" s="114">
        <v>2016</v>
      </c>
      <c r="F108" s="19"/>
    </row>
    <row r="109" spans="1:6" x14ac:dyDescent="0.2">
      <c r="A109" s="5" t="s">
        <v>125</v>
      </c>
      <c r="B109" s="136" t="s">
        <v>7</v>
      </c>
      <c r="C109" s="5" t="s">
        <v>17</v>
      </c>
      <c r="D109" s="6">
        <v>10999</v>
      </c>
      <c r="E109" s="114">
        <v>2024</v>
      </c>
      <c r="F109" s="19"/>
    </row>
    <row r="110" spans="1:6" x14ac:dyDescent="0.2">
      <c r="A110" s="19" t="s">
        <v>106</v>
      </c>
      <c r="B110" s="134" t="s">
        <v>32</v>
      </c>
      <c r="C110" s="112" t="s">
        <v>878</v>
      </c>
      <c r="D110" s="19">
        <v>5491</v>
      </c>
      <c r="E110" s="114">
        <v>2016</v>
      </c>
      <c r="F110" s="19"/>
    </row>
    <row r="111" spans="1:6" x14ac:dyDescent="0.2">
      <c r="A111" s="131" t="s">
        <v>106</v>
      </c>
      <c r="B111" s="137" t="s">
        <v>7</v>
      </c>
      <c r="C111" s="131" t="s">
        <v>848</v>
      </c>
      <c r="D111" s="132">
        <v>14654</v>
      </c>
      <c r="E111" s="114">
        <v>2020</v>
      </c>
      <c r="F111" s="19"/>
    </row>
    <row r="112" spans="1:6" x14ac:dyDescent="0.2">
      <c r="A112" s="5" t="s">
        <v>106</v>
      </c>
      <c r="B112" s="136" t="s">
        <v>7</v>
      </c>
      <c r="C112" s="5" t="s">
        <v>8</v>
      </c>
      <c r="D112" s="6">
        <v>36226</v>
      </c>
      <c r="E112" s="114">
        <v>2024</v>
      </c>
      <c r="F112" s="19"/>
    </row>
    <row r="113" spans="1:6" x14ac:dyDescent="0.2">
      <c r="A113" s="3" t="s">
        <v>161</v>
      </c>
      <c r="B113" s="133" t="s">
        <v>11</v>
      </c>
      <c r="C113" s="3" t="s">
        <v>19</v>
      </c>
      <c r="D113" s="4">
        <v>7008</v>
      </c>
      <c r="E113" s="114">
        <v>2024</v>
      </c>
      <c r="F113" s="19"/>
    </row>
    <row r="114" spans="1:6" x14ac:dyDescent="0.2">
      <c r="A114" s="3" t="s">
        <v>131</v>
      </c>
      <c r="B114" s="133" t="s">
        <v>7</v>
      </c>
      <c r="C114" s="3" t="s">
        <v>27</v>
      </c>
      <c r="D114" s="4">
        <v>10155</v>
      </c>
      <c r="E114" s="114">
        <v>2024</v>
      </c>
      <c r="F114" s="19"/>
    </row>
    <row r="115" spans="1:6" x14ac:dyDescent="0.2">
      <c r="A115" s="19" t="s">
        <v>902</v>
      </c>
      <c r="B115" s="134" t="s">
        <v>32</v>
      </c>
      <c r="C115" s="112" t="s">
        <v>877</v>
      </c>
      <c r="D115" s="19">
        <v>8149</v>
      </c>
      <c r="E115" s="114">
        <v>2016</v>
      </c>
      <c r="F115" s="19"/>
    </row>
    <row r="116" spans="1:6" x14ac:dyDescent="0.2">
      <c r="A116" s="135" t="s">
        <v>150</v>
      </c>
      <c r="B116" s="133" t="s">
        <v>7</v>
      </c>
      <c r="C116" s="135" t="s">
        <v>10</v>
      </c>
      <c r="D116" s="138">
        <v>8080</v>
      </c>
      <c r="E116" s="114">
        <v>2024</v>
      </c>
      <c r="F116" s="19"/>
    </row>
    <row r="117" spans="1:6" x14ac:dyDescent="0.2">
      <c r="A117" s="3" t="s">
        <v>866</v>
      </c>
      <c r="B117" s="133" t="s">
        <v>32</v>
      </c>
      <c r="C117" s="3" t="s">
        <v>23</v>
      </c>
      <c r="D117" s="119">
        <v>4928</v>
      </c>
      <c r="E117" s="114">
        <v>2020</v>
      </c>
      <c r="F117" s="19"/>
    </row>
    <row r="118" spans="1:6" x14ac:dyDescent="0.2">
      <c r="A118" s="131" t="s">
        <v>853</v>
      </c>
      <c r="B118" s="137" t="s">
        <v>32</v>
      </c>
      <c r="C118" s="131" t="s">
        <v>17</v>
      </c>
      <c r="D118" s="132">
        <v>8755</v>
      </c>
      <c r="E118" s="114">
        <v>2020</v>
      </c>
      <c r="F118" s="19"/>
    </row>
    <row r="119" spans="1:6" x14ac:dyDescent="0.2">
      <c r="A119" s="19" t="s">
        <v>916</v>
      </c>
      <c r="B119" s="134" t="s">
        <v>32</v>
      </c>
      <c r="C119" s="112" t="s">
        <v>878</v>
      </c>
      <c r="D119" s="19">
        <v>5079</v>
      </c>
      <c r="E119" s="114">
        <v>2016</v>
      </c>
      <c r="F119" s="19"/>
    </row>
    <row r="120" spans="1:6" x14ac:dyDescent="0.2">
      <c r="A120" s="131" t="s">
        <v>930</v>
      </c>
      <c r="B120" s="137" t="s">
        <v>32</v>
      </c>
      <c r="C120" s="131" t="s">
        <v>854</v>
      </c>
      <c r="D120" s="132">
        <v>8625</v>
      </c>
      <c r="E120" s="114">
        <v>2020</v>
      </c>
      <c r="F120" s="19"/>
    </row>
    <row r="121" spans="1:6" x14ac:dyDescent="0.2">
      <c r="A121" s="3" t="s">
        <v>864</v>
      </c>
      <c r="B121" s="133" t="s">
        <v>32</v>
      </c>
      <c r="C121" s="3" t="s">
        <v>857</v>
      </c>
      <c r="D121" s="119">
        <v>5242</v>
      </c>
      <c r="E121" s="114">
        <v>2020</v>
      </c>
      <c r="F121" s="19"/>
    </row>
    <row r="122" spans="1:6" x14ac:dyDescent="0.2">
      <c r="A122" s="19" t="s">
        <v>894</v>
      </c>
      <c r="B122" s="134" t="s">
        <v>32</v>
      </c>
      <c r="C122" s="112" t="s">
        <v>874</v>
      </c>
      <c r="D122" s="19">
        <v>11525</v>
      </c>
      <c r="E122" s="114">
        <v>2016</v>
      </c>
      <c r="F122" s="19"/>
    </row>
    <row r="123" spans="1:6" x14ac:dyDescent="0.2">
      <c r="A123" s="131" t="s">
        <v>894</v>
      </c>
      <c r="B123" s="137" t="s">
        <v>7</v>
      </c>
      <c r="C123" s="131" t="s">
        <v>17</v>
      </c>
      <c r="D123" s="132">
        <v>9523</v>
      </c>
      <c r="E123" s="114">
        <v>2020</v>
      </c>
      <c r="F123" s="19"/>
    </row>
    <row r="124" spans="1:6" x14ac:dyDescent="0.2">
      <c r="A124" s="131" t="s">
        <v>109</v>
      </c>
      <c r="B124" s="137" t="s">
        <v>32</v>
      </c>
      <c r="C124" s="131" t="s">
        <v>0</v>
      </c>
      <c r="D124" s="132">
        <v>31840</v>
      </c>
      <c r="E124" s="114">
        <v>2020</v>
      </c>
      <c r="F124" s="19"/>
    </row>
    <row r="125" spans="1:6" x14ac:dyDescent="0.2">
      <c r="A125" s="5" t="s">
        <v>109</v>
      </c>
      <c r="B125" s="136" t="s">
        <v>7</v>
      </c>
      <c r="C125" s="5" t="s">
        <v>0</v>
      </c>
      <c r="D125" s="6">
        <v>20288</v>
      </c>
      <c r="E125" s="114">
        <v>2024</v>
      </c>
      <c r="F125" s="19"/>
    </row>
    <row r="126" spans="1:6" x14ac:dyDescent="0.2">
      <c r="A126" s="19" t="s">
        <v>892</v>
      </c>
      <c r="B126" s="134" t="s">
        <v>32</v>
      </c>
      <c r="C126" s="19" t="s">
        <v>874</v>
      </c>
      <c r="D126" s="19">
        <v>15551</v>
      </c>
      <c r="E126" s="114">
        <v>2016</v>
      </c>
      <c r="F126" s="19"/>
    </row>
    <row r="127" spans="1:6" x14ac:dyDescent="0.2">
      <c r="A127" s="19" t="s">
        <v>165</v>
      </c>
      <c r="B127" s="134" t="s">
        <v>32</v>
      </c>
      <c r="C127" s="112" t="s">
        <v>880</v>
      </c>
      <c r="D127" s="19">
        <v>7528</v>
      </c>
      <c r="E127" s="114">
        <v>2016</v>
      </c>
    </row>
    <row r="128" spans="1:6" x14ac:dyDescent="0.2">
      <c r="A128" s="3" t="s">
        <v>165</v>
      </c>
      <c r="B128" s="133" t="s">
        <v>11</v>
      </c>
      <c r="C128" s="3" t="s">
        <v>18</v>
      </c>
      <c r="D128" s="4">
        <v>6851</v>
      </c>
      <c r="E128" s="114">
        <v>2024</v>
      </c>
    </row>
    <row r="129" spans="1:5" x14ac:dyDescent="0.2">
      <c r="A129" s="5" t="s">
        <v>124</v>
      </c>
      <c r="B129" s="136" t="s">
        <v>7</v>
      </c>
      <c r="C129" s="5" t="s">
        <v>21</v>
      </c>
      <c r="D129" s="6">
        <v>11014</v>
      </c>
      <c r="E129" s="114">
        <v>2024</v>
      </c>
    </row>
    <row r="130" spans="1:5" x14ac:dyDescent="0.2">
      <c r="A130" s="19" t="s">
        <v>903</v>
      </c>
      <c r="B130" s="134" t="s">
        <v>32</v>
      </c>
      <c r="C130" s="19" t="s">
        <v>874</v>
      </c>
      <c r="D130" s="19">
        <v>8134</v>
      </c>
      <c r="E130" s="114">
        <v>2016</v>
      </c>
    </row>
    <row r="131" spans="1:5" x14ac:dyDescent="0.2">
      <c r="A131" s="19"/>
      <c r="B131" s="112"/>
      <c r="C131" s="19"/>
      <c r="D131" s="93"/>
      <c r="E131" s="114"/>
    </row>
    <row r="132" spans="1:5" x14ac:dyDescent="0.2">
      <c r="A132" s="19"/>
      <c r="B132" s="112"/>
      <c r="C132" s="19"/>
      <c r="D132" s="93"/>
      <c r="E132" s="114"/>
    </row>
    <row r="133" spans="1:5" x14ac:dyDescent="0.2">
      <c r="A133" s="19"/>
      <c r="B133" s="112"/>
      <c r="C133" s="19"/>
      <c r="D133" s="93"/>
      <c r="E133" s="114"/>
    </row>
    <row r="134" spans="1:5" x14ac:dyDescent="0.2">
      <c r="A134" s="19"/>
      <c r="B134" s="112"/>
      <c r="C134" s="19"/>
      <c r="D134" s="93"/>
      <c r="E134" s="114"/>
    </row>
    <row r="135" spans="1:5" x14ac:dyDescent="0.2">
      <c r="A135" s="19"/>
      <c r="B135" s="112"/>
      <c r="C135" s="19"/>
      <c r="D135" s="93"/>
      <c r="E135" s="114"/>
    </row>
    <row r="136" spans="1:5" x14ac:dyDescent="0.2">
      <c r="A136" s="19"/>
      <c r="B136" s="112"/>
      <c r="C136" s="19"/>
      <c r="D136" s="93"/>
      <c r="E136" s="114"/>
    </row>
    <row r="137" spans="1:5" x14ac:dyDescent="0.2">
      <c r="A137" s="19"/>
      <c r="B137" s="112"/>
      <c r="C137" s="19"/>
      <c r="D137" s="93"/>
      <c r="E137" s="114"/>
    </row>
    <row r="138" spans="1:5" x14ac:dyDescent="0.2">
      <c r="A138" s="19"/>
      <c r="B138" s="112"/>
      <c r="C138" s="19"/>
      <c r="D138" s="93"/>
      <c r="E138" s="114"/>
    </row>
    <row r="139" spans="1:5" x14ac:dyDescent="0.2">
      <c r="A139" s="19"/>
      <c r="B139" s="112"/>
      <c r="C139" s="19"/>
      <c r="D139" s="93"/>
      <c r="E139" s="114"/>
    </row>
    <row r="140" spans="1:5" x14ac:dyDescent="0.2">
      <c r="A140" s="19"/>
      <c r="B140" s="112"/>
      <c r="C140" s="19"/>
      <c r="D140" s="93"/>
      <c r="E140" s="114"/>
    </row>
    <row r="141" spans="1:5" x14ac:dyDescent="0.2">
      <c r="A141" s="19"/>
      <c r="B141" s="112"/>
      <c r="C141" s="19"/>
      <c r="D141" s="93"/>
      <c r="E141" s="114"/>
    </row>
    <row r="142" spans="1:5" x14ac:dyDescent="0.2">
      <c r="A142" s="19"/>
      <c r="B142" s="112"/>
      <c r="C142" s="19"/>
      <c r="D142" s="93"/>
      <c r="E142" s="114"/>
    </row>
    <row r="143" spans="1:5" x14ac:dyDescent="0.2">
      <c r="A143" s="19"/>
      <c r="B143" s="112"/>
      <c r="C143" s="19"/>
      <c r="D143" s="93"/>
      <c r="E143" s="114"/>
    </row>
    <row r="144" spans="1:5" x14ac:dyDescent="0.2">
      <c r="A144" s="19"/>
      <c r="B144" s="112"/>
      <c r="C144" s="19"/>
      <c r="D144" s="93"/>
      <c r="E144" s="114"/>
    </row>
    <row r="145" spans="1:5" x14ac:dyDescent="0.2">
      <c r="A145" s="19"/>
      <c r="B145" s="112"/>
      <c r="C145" s="19"/>
      <c r="D145" s="93"/>
      <c r="E145" s="114"/>
    </row>
    <row r="146" spans="1:5" x14ac:dyDescent="0.2">
      <c r="A146" s="19"/>
      <c r="B146" s="112"/>
      <c r="C146" s="19"/>
      <c r="D146" s="93"/>
      <c r="E146" s="114"/>
    </row>
    <row r="147" spans="1:5" x14ac:dyDescent="0.2">
      <c r="A147" s="19"/>
      <c r="B147" s="112"/>
      <c r="C147" s="19"/>
      <c r="D147" s="93"/>
      <c r="E147" s="114"/>
    </row>
    <row r="148" spans="1:5" x14ac:dyDescent="0.2">
      <c r="A148" s="19"/>
      <c r="B148" s="112"/>
      <c r="C148" s="19"/>
      <c r="D148" s="93"/>
      <c r="E148" s="114"/>
    </row>
    <row r="149" spans="1:5" x14ac:dyDescent="0.2">
      <c r="A149" s="19"/>
      <c r="B149" s="112"/>
      <c r="C149" s="19"/>
      <c r="D149" s="93"/>
      <c r="E149" s="114"/>
    </row>
    <row r="150" spans="1:5" x14ac:dyDescent="0.2">
      <c r="A150" s="19"/>
      <c r="B150" s="112"/>
      <c r="C150" s="19"/>
      <c r="D150" s="93"/>
      <c r="E150" s="114"/>
    </row>
    <row r="151" spans="1:5" x14ac:dyDescent="0.2">
      <c r="A151" s="19"/>
      <c r="B151" s="112"/>
      <c r="C151" s="19"/>
      <c r="D151" s="93"/>
      <c r="E151" s="114"/>
    </row>
    <row r="152" spans="1:5" x14ac:dyDescent="0.2">
      <c r="A152" s="19"/>
      <c r="B152" s="112"/>
      <c r="C152" s="19"/>
      <c r="D152" s="93"/>
      <c r="E152" s="114"/>
    </row>
    <row r="153" spans="1:5" x14ac:dyDescent="0.2">
      <c r="A153" s="19"/>
      <c r="B153" s="112"/>
      <c r="C153" s="19"/>
      <c r="D153" s="28"/>
      <c r="E153" s="114"/>
    </row>
    <row r="154" spans="1:5" x14ac:dyDescent="0.2">
      <c r="A154" s="19"/>
      <c r="B154" s="112"/>
      <c r="C154" s="19"/>
      <c r="D154" s="28"/>
      <c r="E154" s="114"/>
    </row>
    <row r="170" spans="1:15" s="48" customFormat="1" x14ac:dyDescent="0.2">
      <c r="D170" s="120"/>
      <c r="E170" s="116"/>
      <c r="F170"/>
      <c r="G170"/>
      <c r="H170"/>
      <c r="I170"/>
      <c r="J170"/>
      <c r="K170"/>
      <c r="L170"/>
      <c r="M170"/>
      <c r="N170"/>
      <c r="O170"/>
    </row>
    <row r="171" spans="1:15" x14ac:dyDescent="0.2">
      <c r="A171" s="25" t="s">
        <v>52</v>
      </c>
      <c r="B171" s="25" t="s">
        <v>55</v>
      </c>
      <c r="D171"/>
      <c r="E171"/>
    </row>
    <row r="172" spans="1:15" x14ac:dyDescent="0.2">
      <c r="A172" s="25" t="s">
        <v>53</v>
      </c>
      <c r="B172">
        <v>2016</v>
      </c>
      <c r="C172">
        <v>2020</v>
      </c>
      <c r="D172">
        <v>2024</v>
      </c>
      <c r="E172" t="s">
        <v>54</v>
      </c>
    </row>
    <row r="173" spans="1:15" x14ac:dyDescent="0.2">
      <c r="A173" s="26" t="s">
        <v>106</v>
      </c>
      <c r="B173" s="1">
        <v>5491</v>
      </c>
      <c r="C173" s="1">
        <v>14654</v>
      </c>
      <c r="D173" s="1">
        <v>36226</v>
      </c>
      <c r="E173" s="1">
        <v>56371</v>
      </c>
    </row>
    <row r="174" spans="1:15" x14ac:dyDescent="0.2">
      <c r="A174" s="26" t="s">
        <v>109</v>
      </c>
      <c r="B174" s="1"/>
      <c r="C174" s="1">
        <v>31840</v>
      </c>
      <c r="D174" s="1">
        <v>20288</v>
      </c>
      <c r="E174" s="1">
        <v>52128</v>
      </c>
    </row>
    <row r="175" spans="1:15" x14ac:dyDescent="0.2">
      <c r="A175" s="26" t="s">
        <v>113</v>
      </c>
      <c r="B175" s="1">
        <v>15912</v>
      </c>
      <c r="C175" s="1">
        <v>14005</v>
      </c>
      <c r="D175" s="1">
        <v>14262</v>
      </c>
      <c r="E175" s="1">
        <v>44179</v>
      </c>
    </row>
    <row r="176" spans="1:15" x14ac:dyDescent="0.2">
      <c r="A176" s="26" t="s">
        <v>891</v>
      </c>
      <c r="B176" s="1">
        <v>38278</v>
      </c>
      <c r="C176" s="1"/>
      <c r="D176" s="1"/>
      <c r="E176" s="1">
        <v>38278</v>
      </c>
    </row>
    <row r="177" spans="1:5" x14ac:dyDescent="0.2">
      <c r="A177" s="26" t="s">
        <v>111</v>
      </c>
      <c r="B177" s="1">
        <v>5107</v>
      </c>
      <c r="C177" s="1">
        <v>11552</v>
      </c>
      <c r="D177" s="1">
        <v>16053</v>
      </c>
      <c r="E177" s="1">
        <v>32712</v>
      </c>
    </row>
    <row r="178" spans="1:5" x14ac:dyDescent="0.2">
      <c r="A178" s="26" t="s">
        <v>107</v>
      </c>
      <c r="B178" s="1"/>
      <c r="C178" s="1"/>
      <c r="D178" s="1">
        <v>30682</v>
      </c>
      <c r="E178" s="1">
        <v>30682</v>
      </c>
    </row>
    <row r="179" spans="1:5" x14ac:dyDescent="0.2">
      <c r="A179" s="26" t="s">
        <v>847</v>
      </c>
      <c r="B179" s="1">
        <v>13401</v>
      </c>
      <c r="C179" s="1">
        <v>15480</v>
      </c>
      <c r="D179" s="1"/>
      <c r="E179" s="1">
        <v>28881</v>
      </c>
    </row>
    <row r="180" spans="1:5" x14ac:dyDescent="0.2">
      <c r="A180" s="26" t="s">
        <v>108</v>
      </c>
      <c r="B180" s="1"/>
      <c r="C180" s="1"/>
      <c r="D180" s="1">
        <v>28138</v>
      </c>
      <c r="E180" s="1">
        <v>28138</v>
      </c>
    </row>
    <row r="181" spans="1:5" x14ac:dyDescent="0.2">
      <c r="A181" s="26" t="s">
        <v>123</v>
      </c>
      <c r="B181" s="1">
        <v>5969</v>
      </c>
      <c r="C181" s="1">
        <v>8319</v>
      </c>
      <c r="D181" s="1">
        <v>11355</v>
      </c>
      <c r="E181" s="1">
        <v>25643</v>
      </c>
    </row>
    <row r="182" spans="1:5" x14ac:dyDescent="0.2">
      <c r="A182" s="26" t="s">
        <v>154</v>
      </c>
      <c r="B182" s="1"/>
      <c r="C182" s="1">
        <v>16424</v>
      </c>
      <c r="D182" s="1">
        <v>7767</v>
      </c>
      <c r="E182" s="1">
        <v>24191</v>
      </c>
    </row>
    <row r="183" spans="1:5" x14ac:dyDescent="0.2">
      <c r="A183" s="26" t="s">
        <v>846</v>
      </c>
      <c r="B183" s="1"/>
      <c r="C183" s="1">
        <v>23936</v>
      </c>
      <c r="D183" s="1"/>
      <c r="E183" s="1">
        <v>23936</v>
      </c>
    </row>
    <row r="184" spans="1:5" x14ac:dyDescent="0.2">
      <c r="A184" s="26" t="s">
        <v>127</v>
      </c>
      <c r="B184" s="1">
        <v>5938</v>
      </c>
      <c r="C184" s="1">
        <v>7145</v>
      </c>
      <c r="D184" s="1">
        <v>10391</v>
      </c>
      <c r="E184" s="1">
        <v>23474</v>
      </c>
    </row>
    <row r="185" spans="1:5" x14ac:dyDescent="0.2">
      <c r="A185" s="26" t="s">
        <v>110</v>
      </c>
      <c r="B185" s="1">
        <v>6500</v>
      </c>
      <c r="C185" s="1"/>
      <c r="D185" s="1">
        <v>16083</v>
      </c>
      <c r="E185" s="1">
        <v>22583</v>
      </c>
    </row>
    <row r="186" spans="1:5" x14ac:dyDescent="0.2">
      <c r="A186" s="26" t="s">
        <v>894</v>
      </c>
      <c r="B186" s="1">
        <v>11525</v>
      </c>
      <c r="C186" s="1">
        <v>9523</v>
      </c>
      <c r="D186" s="1"/>
      <c r="E186" s="1">
        <v>21048</v>
      </c>
    </row>
    <row r="187" spans="1:5" x14ac:dyDescent="0.2">
      <c r="A187" s="26" t="s">
        <v>116</v>
      </c>
      <c r="B187" s="1">
        <v>8004</v>
      </c>
      <c r="C187" s="1"/>
      <c r="D187" s="1">
        <v>12935</v>
      </c>
      <c r="E187" s="1">
        <v>20939</v>
      </c>
    </row>
    <row r="188" spans="1:5" x14ac:dyDescent="0.2">
      <c r="A188" s="26" t="s">
        <v>141</v>
      </c>
      <c r="B188" s="1"/>
      <c r="C188" s="1">
        <v>9824</v>
      </c>
      <c r="D188" s="1">
        <v>9091</v>
      </c>
      <c r="E188" s="1">
        <v>18915</v>
      </c>
    </row>
    <row r="189" spans="1:5" x14ac:dyDescent="0.2">
      <c r="A189" s="26" t="s">
        <v>142</v>
      </c>
      <c r="B189" s="1"/>
      <c r="C189" s="1">
        <v>9426</v>
      </c>
      <c r="D189" s="1">
        <v>8975</v>
      </c>
      <c r="E189" s="1">
        <v>18401</v>
      </c>
    </row>
    <row r="190" spans="1:5" x14ac:dyDescent="0.2">
      <c r="A190" s="26" t="s">
        <v>148</v>
      </c>
      <c r="B190" s="1">
        <v>9082</v>
      </c>
      <c r="C190" s="1"/>
      <c r="D190" s="1">
        <v>8350</v>
      </c>
      <c r="E190" s="1">
        <v>17432</v>
      </c>
    </row>
    <row r="191" spans="1:5" x14ac:dyDescent="0.2">
      <c r="A191" s="26" t="s">
        <v>120</v>
      </c>
      <c r="B191" s="1">
        <v>4309</v>
      </c>
      <c r="C191" s="1"/>
      <c r="D191" s="1">
        <v>12044</v>
      </c>
      <c r="E191" s="1">
        <v>16353</v>
      </c>
    </row>
    <row r="192" spans="1:5" x14ac:dyDescent="0.2">
      <c r="A192" s="26" t="s">
        <v>121</v>
      </c>
      <c r="B192" s="1"/>
      <c r="C192" s="1">
        <v>3711</v>
      </c>
      <c r="D192" s="1">
        <v>11957</v>
      </c>
      <c r="E192" s="1">
        <v>15668</v>
      </c>
    </row>
    <row r="193" spans="1:5" x14ac:dyDescent="0.2">
      <c r="A193" s="26" t="s">
        <v>892</v>
      </c>
      <c r="B193" s="1">
        <v>15551</v>
      </c>
      <c r="C193" s="1"/>
      <c r="D193" s="1"/>
      <c r="E193" s="1">
        <v>15551</v>
      </c>
    </row>
    <row r="194" spans="1:5" x14ac:dyDescent="0.2">
      <c r="A194" s="26" t="s">
        <v>112</v>
      </c>
      <c r="B194" s="1"/>
      <c r="C194" s="1"/>
      <c r="D194" s="1">
        <v>15259</v>
      </c>
      <c r="E194" s="1">
        <v>15259</v>
      </c>
    </row>
    <row r="195" spans="1:5" x14ac:dyDescent="0.2">
      <c r="A195" s="26" t="s">
        <v>156</v>
      </c>
      <c r="B195" s="1">
        <v>7337</v>
      </c>
      <c r="C195" s="1"/>
      <c r="D195" s="1">
        <v>7528</v>
      </c>
      <c r="E195" s="1">
        <v>14865</v>
      </c>
    </row>
    <row r="196" spans="1:5" x14ac:dyDescent="0.2">
      <c r="A196" s="26" t="s">
        <v>135</v>
      </c>
      <c r="B196" s="1">
        <v>5275</v>
      </c>
      <c r="C196" s="1"/>
      <c r="D196" s="1">
        <v>9563</v>
      </c>
      <c r="E196" s="1">
        <v>14838</v>
      </c>
    </row>
    <row r="197" spans="1:5" x14ac:dyDescent="0.2">
      <c r="A197" s="26" t="s">
        <v>165</v>
      </c>
      <c r="B197" s="1">
        <v>7528</v>
      </c>
      <c r="C197" s="1"/>
      <c r="D197" s="1">
        <v>6851</v>
      </c>
      <c r="E197" s="1">
        <v>14379</v>
      </c>
    </row>
    <row r="198" spans="1:5" x14ac:dyDescent="0.2">
      <c r="A198" s="26" t="s">
        <v>114</v>
      </c>
      <c r="B198" s="1"/>
      <c r="C198" s="1"/>
      <c r="D198" s="1">
        <v>14189</v>
      </c>
      <c r="E198" s="1">
        <v>14189</v>
      </c>
    </row>
    <row r="199" spans="1:5" x14ac:dyDescent="0.2">
      <c r="A199" s="26" t="s">
        <v>115</v>
      </c>
      <c r="B199" s="1"/>
      <c r="C199" s="1"/>
      <c r="D199" s="1">
        <v>13250</v>
      </c>
      <c r="E199" s="1">
        <v>13250</v>
      </c>
    </row>
    <row r="200" spans="1:5" x14ac:dyDescent="0.2">
      <c r="A200" s="26" t="s">
        <v>117</v>
      </c>
      <c r="B200" s="1"/>
      <c r="C200" s="1"/>
      <c r="D200" s="1">
        <v>12772</v>
      </c>
      <c r="E200" s="1">
        <v>12772</v>
      </c>
    </row>
    <row r="201" spans="1:5" x14ac:dyDescent="0.2">
      <c r="A201" s="26" t="s">
        <v>118</v>
      </c>
      <c r="B201" s="1"/>
      <c r="C201" s="1"/>
      <c r="D201" s="1">
        <v>12283</v>
      </c>
      <c r="E201" s="1">
        <v>12283</v>
      </c>
    </row>
    <row r="202" spans="1:5" x14ac:dyDescent="0.2">
      <c r="A202" s="26" t="s">
        <v>893</v>
      </c>
      <c r="B202" s="1">
        <v>12204</v>
      </c>
      <c r="C202" s="1"/>
      <c r="D202" s="1"/>
      <c r="E202" s="1">
        <v>12204</v>
      </c>
    </row>
    <row r="203" spans="1:5" x14ac:dyDescent="0.2">
      <c r="A203" s="26" t="s">
        <v>122</v>
      </c>
      <c r="B203" s="1"/>
      <c r="C203" s="1"/>
      <c r="D203" s="1">
        <v>11527</v>
      </c>
      <c r="E203" s="1">
        <v>11527</v>
      </c>
    </row>
    <row r="204" spans="1:5" x14ac:dyDescent="0.2">
      <c r="A204" s="26" t="s">
        <v>849</v>
      </c>
      <c r="B204" s="1"/>
      <c r="C204" s="1">
        <v>11371</v>
      </c>
      <c r="D204" s="1"/>
      <c r="E204" s="1">
        <v>11371</v>
      </c>
    </row>
    <row r="205" spans="1:5" x14ac:dyDescent="0.2">
      <c r="A205" s="26" t="s">
        <v>124</v>
      </c>
      <c r="B205" s="1"/>
      <c r="C205" s="1"/>
      <c r="D205" s="1">
        <v>11014</v>
      </c>
      <c r="E205" s="1">
        <v>11014</v>
      </c>
    </row>
    <row r="206" spans="1:5" x14ac:dyDescent="0.2">
      <c r="A206" s="26" t="s">
        <v>125</v>
      </c>
      <c r="B206" s="1"/>
      <c r="C206" s="1"/>
      <c r="D206" s="1">
        <v>10999</v>
      </c>
      <c r="E206" s="1">
        <v>10999</v>
      </c>
    </row>
    <row r="207" spans="1:5" x14ac:dyDescent="0.2">
      <c r="A207" s="26" t="s">
        <v>126</v>
      </c>
      <c r="B207" s="1"/>
      <c r="C207" s="1"/>
      <c r="D207" s="1">
        <v>10967</v>
      </c>
      <c r="E207" s="1">
        <v>10967</v>
      </c>
    </row>
    <row r="208" spans="1:5" x14ac:dyDescent="0.2">
      <c r="A208" s="26" t="s">
        <v>850</v>
      </c>
      <c r="B208" s="1"/>
      <c r="C208" s="1">
        <v>10591</v>
      </c>
      <c r="D208" s="1"/>
      <c r="E208" s="1">
        <v>10591</v>
      </c>
    </row>
    <row r="209" spans="1:5" x14ac:dyDescent="0.2">
      <c r="A209" s="26" t="s">
        <v>895</v>
      </c>
      <c r="B209" s="1">
        <v>10394</v>
      </c>
      <c r="C209" s="1"/>
      <c r="D209" s="1"/>
      <c r="E209" s="1">
        <v>10394</v>
      </c>
    </row>
    <row r="210" spans="1:5" x14ac:dyDescent="0.2">
      <c r="A210" s="26" t="s">
        <v>128</v>
      </c>
      <c r="B210" s="1"/>
      <c r="C210" s="1"/>
      <c r="D210" s="1">
        <v>10322</v>
      </c>
      <c r="E210" s="1">
        <v>10322</v>
      </c>
    </row>
    <row r="211" spans="1:5" x14ac:dyDescent="0.2">
      <c r="A211" s="26" t="s">
        <v>130</v>
      </c>
      <c r="B211" s="1"/>
      <c r="C211" s="1"/>
      <c r="D211" s="1">
        <v>10159</v>
      </c>
      <c r="E211" s="1">
        <v>10159</v>
      </c>
    </row>
    <row r="212" spans="1:5" x14ac:dyDescent="0.2">
      <c r="A212" s="26" t="s">
        <v>131</v>
      </c>
      <c r="B212" s="1"/>
      <c r="C212" s="1"/>
      <c r="D212" s="1">
        <v>10155</v>
      </c>
      <c r="E212" s="1">
        <v>10155</v>
      </c>
    </row>
    <row r="213" spans="1:5" x14ac:dyDescent="0.2">
      <c r="A213" s="26" t="s">
        <v>921</v>
      </c>
      <c r="B213" s="1"/>
      <c r="C213" s="1">
        <v>10097</v>
      </c>
      <c r="D213" s="1"/>
      <c r="E213" s="1">
        <v>10097</v>
      </c>
    </row>
    <row r="214" spans="1:5" x14ac:dyDescent="0.2">
      <c r="A214" s="26" t="s">
        <v>851</v>
      </c>
      <c r="B214" s="1"/>
      <c r="C214" s="1">
        <v>9888</v>
      </c>
      <c r="D214" s="1"/>
      <c r="E214" s="1">
        <v>9888</v>
      </c>
    </row>
    <row r="215" spans="1:5" x14ac:dyDescent="0.2">
      <c r="A215" s="26" t="s">
        <v>929</v>
      </c>
      <c r="B215" s="1"/>
      <c r="C215" s="1">
        <v>9857</v>
      </c>
      <c r="D215" s="1"/>
      <c r="E215" s="1">
        <v>9857</v>
      </c>
    </row>
    <row r="216" spans="1:5" x14ac:dyDescent="0.2">
      <c r="A216" s="26" t="s">
        <v>133</v>
      </c>
      <c r="B216" s="1"/>
      <c r="C216" s="1"/>
      <c r="D216" s="1">
        <v>9603</v>
      </c>
      <c r="E216" s="1">
        <v>9603</v>
      </c>
    </row>
    <row r="217" spans="1:5" x14ac:dyDescent="0.2">
      <c r="A217" s="26" t="s">
        <v>852</v>
      </c>
      <c r="B217" s="1"/>
      <c r="C217" s="1">
        <v>9564</v>
      </c>
      <c r="D217" s="1"/>
      <c r="E217" s="1">
        <v>9564</v>
      </c>
    </row>
    <row r="218" spans="1:5" x14ac:dyDescent="0.2">
      <c r="A218" s="26" t="s">
        <v>136</v>
      </c>
      <c r="B218" s="1"/>
      <c r="C218" s="1"/>
      <c r="D218" s="1">
        <v>9552</v>
      </c>
      <c r="E218" s="1">
        <v>9552</v>
      </c>
    </row>
    <row r="219" spans="1:5" x14ac:dyDescent="0.2">
      <c r="A219" s="26" t="s">
        <v>139</v>
      </c>
      <c r="B219" s="1"/>
      <c r="C219" s="1"/>
      <c r="D219" s="1">
        <v>9413</v>
      </c>
      <c r="E219" s="1">
        <v>9413</v>
      </c>
    </row>
    <row r="220" spans="1:5" x14ac:dyDescent="0.2">
      <c r="A220" s="26" t="s">
        <v>896</v>
      </c>
      <c r="B220" s="1">
        <v>9010</v>
      </c>
      <c r="C220" s="1"/>
      <c r="D220" s="1"/>
      <c r="E220" s="1">
        <v>9010</v>
      </c>
    </row>
    <row r="221" spans="1:5" x14ac:dyDescent="0.2">
      <c r="A221" s="26" t="s">
        <v>144</v>
      </c>
      <c r="B221" s="1"/>
      <c r="C221" s="1"/>
      <c r="D221" s="1">
        <v>8868</v>
      </c>
      <c r="E221" s="1">
        <v>8868</v>
      </c>
    </row>
    <row r="222" spans="1:5" x14ac:dyDescent="0.2">
      <c r="A222" s="26" t="s">
        <v>853</v>
      </c>
      <c r="B222" s="1"/>
      <c r="C222" s="1">
        <v>8755</v>
      </c>
      <c r="D222" s="1"/>
      <c r="E222" s="1">
        <v>8755</v>
      </c>
    </row>
    <row r="223" spans="1:5" x14ac:dyDescent="0.2">
      <c r="A223" s="26" t="s">
        <v>930</v>
      </c>
      <c r="B223" s="1"/>
      <c r="C223" s="1">
        <v>8625</v>
      </c>
      <c r="D223" s="1"/>
      <c r="E223" s="1">
        <v>8625</v>
      </c>
    </row>
    <row r="224" spans="1:5" x14ac:dyDescent="0.2">
      <c r="A224" s="26" t="s">
        <v>897</v>
      </c>
      <c r="B224" s="1">
        <v>8599</v>
      </c>
      <c r="C224" s="1"/>
      <c r="D224" s="1"/>
      <c r="E224" s="1">
        <v>8599</v>
      </c>
    </row>
    <row r="225" spans="1:5" x14ac:dyDescent="0.2">
      <c r="A225" s="26" t="s">
        <v>898</v>
      </c>
      <c r="B225" s="1">
        <v>8586</v>
      </c>
      <c r="C225" s="1"/>
      <c r="D225" s="1"/>
      <c r="E225" s="1">
        <v>8586</v>
      </c>
    </row>
    <row r="226" spans="1:5" x14ac:dyDescent="0.2">
      <c r="A226" s="26" t="s">
        <v>855</v>
      </c>
      <c r="B226" s="1"/>
      <c r="C226" s="1">
        <v>8555</v>
      </c>
      <c r="D226" s="1"/>
      <c r="E226" s="1">
        <v>8555</v>
      </c>
    </row>
    <row r="227" spans="1:5" x14ac:dyDescent="0.2">
      <c r="A227" s="26" t="s">
        <v>922</v>
      </c>
      <c r="B227" s="1"/>
      <c r="C227" s="1">
        <v>8527</v>
      </c>
      <c r="D227" s="1"/>
      <c r="E227" s="1">
        <v>8527</v>
      </c>
    </row>
    <row r="228" spans="1:5" x14ac:dyDescent="0.2">
      <c r="A228" s="26" t="s">
        <v>899</v>
      </c>
      <c r="B228" s="1">
        <v>8323</v>
      </c>
      <c r="C228" s="1"/>
      <c r="D228" s="1"/>
      <c r="E228" s="1">
        <v>8323</v>
      </c>
    </row>
    <row r="229" spans="1:5" x14ac:dyDescent="0.2">
      <c r="A229" s="26" t="s">
        <v>900</v>
      </c>
      <c r="B229" s="1">
        <v>8322</v>
      </c>
      <c r="C229" s="1"/>
      <c r="D229" s="1"/>
      <c r="E229" s="1">
        <v>8322</v>
      </c>
    </row>
    <row r="230" spans="1:5" x14ac:dyDescent="0.2">
      <c r="A230" s="26" t="s">
        <v>901</v>
      </c>
      <c r="B230" s="1">
        <v>8239</v>
      </c>
      <c r="C230" s="1"/>
      <c r="D230" s="1"/>
      <c r="E230" s="1">
        <v>8239</v>
      </c>
    </row>
    <row r="231" spans="1:5" x14ac:dyDescent="0.2">
      <c r="A231" s="26" t="s">
        <v>902</v>
      </c>
      <c r="B231" s="1">
        <v>8149</v>
      </c>
      <c r="C231" s="1"/>
      <c r="D231" s="1"/>
      <c r="E231" s="1">
        <v>8149</v>
      </c>
    </row>
    <row r="232" spans="1:5" x14ac:dyDescent="0.2">
      <c r="A232" s="26" t="s">
        <v>903</v>
      </c>
      <c r="B232" s="1">
        <v>8134</v>
      </c>
      <c r="C232" s="1"/>
      <c r="D232" s="1"/>
      <c r="E232" s="1">
        <v>8134</v>
      </c>
    </row>
    <row r="233" spans="1:5" x14ac:dyDescent="0.2">
      <c r="A233" s="26" t="s">
        <v>150</v>
      </c>
      <c r="B233" s="1"/>
      <c r="C233" s="1"/>
      <c r="D233" s="1">
        <v>8080</v>
      </c>
      <c r="E233" s="1">
        <v>8080</v>
      </c>
    </row>
    <row r="234" spans="1:5" x14ac:dyDescent="0.2">
      <c r="A234" s="26" t="s">
        <v>151</v>
      </c>
      <c r="B234" s="1"/>
      <c r="C234" s="1"/>
      <c r="D234" s="1">
        <v>8034</v>
      </c>
      <c r="E234" s="1">
        <v>8034</v>
      </c>
    </row>
    <row r="235" spans="1:5" x14ac:dyDescent="0.2">
      <c r="A235" s="26" t="s">
        <v>152</v>
      </c>
      <c r="B235" s="1"/>
      <c r="C235" s="1"/>
      <c r="D235" s="1">
        <v>7913</v>
      </c>
      <c r="E235" s="1">
        <v>7913</v>
      </c>
    </row>
    <row r="236" spans="1:5" x14ac:dyDescent="0.2">
      <c r="A236" s="26" t="s">
        <v>904</v>
      </c>
      <c r="B236" s="1">
        <v>7877</v>
      </c>
      <c r="C236" s="1"/>
      <c r="D236" s="1"/>
      <c r="E236" s="1">
        <v>7877</v>
      </c>
    </row>
    <row r="237" spans="1:5" x14ac:dyDescent="0.2">
      <c r="A237" s="26" t="s">
        <v>905</v>
      </c>
      <c r="B237" s="1">
        <v>7869</v>
      </c>
      <c r="C237" s="1"/>
      <c r="D237" s="1"/>
      <c r="E237" s="1">
        <v>7869</v>
      </c>
    </row>
    <row r="238" spans="1:5" x14ac:dyDescent="0.2">
      <c r="A238" s="26" t="s">
        <v>856</v>
      </c>
      <c r="B238" s="1"/>
      <c r="C238" s="1">
        <v>7330</v>
      </c>
      <c r="D238" s="1"/>
      <c r="E238" s="1">
        <v>7330</v>
      </c>
    </row>
    <row r="239" spans="1:5" x14ac:dyDescent="0.2">
      <c r="A239" s="26" t="s">
        <v>906</v>
      </c>
      <c r="B239" s="1">
        <v>7307</v>
      </c>
      <c r="C239" s="1"/>
      <c r="D239" s="1"/>
      <c r="E239" s="1">
        <v>7307</v>
      </c>
    </row>
    <row r="240" spans="1:5" x14ac:dyDescent="0.2">
      <c r="A240" s="26" t="s">
        <v>926</v>
      </c>
      <c r="B240" s="1"/>
      <c r="C240" s="1">
        <v>7301</v>
      </c>
      <c r="D240" s="1"/>
      <c r="E240" s="1">
        <v>7301</v>
      </c>
    </row>
    <row r="241" spans="1:5" x14ac:dyDescent="0.2">
      <c r="A241" s="26" t="s">
        <v>158</v>
      </c>
      <c r="B241" s="1"/>
      <c r="C241" s="1"/>
      <c r="D241" s="1">
        <v>7199</v>
      </c>
      <c r="E241" s="1">
        <v>7199</v>
      </c>
    </row>
    <row r="242" spans="1:5" x14ac:dyDescent="0.2">
      <c r="A242" s="26" t="s">
        <v>161</v>
      </c>
      <c r="B242" s="1"/>
      <c r="C242" s="1"/>
      <c r="D242" s="1">
        <v>7008</v>
      </c>
      <c r="E242" s="1">
        <v>7008</v>
      </c>
    </row>
    <row r="243" spans="1:5" x14ac:dyDescent="0.2">
      <c r="A243" s="26" t="s">
        <v>924</v>
      </c>
      <c r="B243" s="1"/>
      <c r="C243" s="1">
        <v>6944</v>
      </c>
      <c r="D243" s="1"/>
      <c r="E243" s="1">
        <v>6944</v>
      </c>
    </row>
    <row r="244" spans="1:5" x14ac:dyDescent="0.2">
      <c r="A244" s="26" t="s">
        <v>923</v>
      </c>
      <c r="B244" s="1"/>
      <c r="C244" s="1">
        <v>6819</v>
      </c>
      <c r="D244" s="1"/>
      <c r="E244" s="1">
        <v>6819</v>
      </c>
    </row>
    <row r="245" spans="1:5" x14ac:dyDescent="0.2">
      <c r="A245" s="26" t="s">
        <v>907</v>
      </c>
      <c r="B245" s="1">
        <v>6685</v>
      </c>
      <c r="C245" s="1"/>
      <c r="D245" s="1"/>
      <c r="E245" s="1">
        <v>6685</v>
      </c>
    </row>
    <row r="246" spans="1:5" x14ac:dyDescent="0.2">
      <c r="A246" s="26" t="s">
        <v>908</v>
      </c>
      <c r="B246" s="1">
        <v>6598</v>
      </c>
      <c r="C246" s="1"/>
      <c r="D246" s="1"/>
      <c r="E246" s="1">
        <v>6598</v>
      </c>
    </row>
    <row r="247" spans="1:5" x14ac:dyDescent="0.2">
      <c r="A247" s="26" t="s">
        <v>909</v>
      </c>
      <c r="B247" s="1">
        <v>6317</v>
      </c>
      <c r="C247" s="1"/>
      <c r="D247" s="1"/>
      <c r="E247" s="1">
        <v>6317</v>
      </c>
    </row>
    <row r="248" spans="1:5" x14ac:dyDescent="0.2">
      <c r="A248" s="26" t="s">
        <v>928</v>
      </c>
      <c r="B248" s="1"/>
      <c r="C248" s="1">
        <v>6277</v>
      </c>
      <c r="D248" s="1"/>
      <c r="E248" s="1">
        <v>6277</v>
      </c>
    </row>
    <row r="249" spans="1:5" x14ac:dyDescent="0.2">
      <c r="A249" s="26" t="s">
        <v>910</v>
      </c>
      <c r="B249" s="1">
        <v>6239</v>
      </c>
      <c r="C249" s="1"/>
      <c r="D249" s="1"/>
      <c r="E249" s="1">
        <v>6239</v>
      </c>
    </row>
    <row r="250" spans="1:5" x14ac:dyDescent="0.2">
      <c r="A250" s="26" t="s">
        <v>911</v>
      </c>
      <c r="B250" s="1">
        <v>6228</v>
      </c>
      <c r="C250" s="1"/>
      <c r="D250" s="1"/>
      <c r="E250" s="1">
        <v>6228</v>
      </c>
    </row>
    <row r="251" spans="1:5" x14ac:dyDescent="0.2">
      <c r="A251" s="26" t="s">
        <v>858</v>
      </c>
      <c r="B251" s="1"/>
      <c r="C251" s="1">
        <v>6099</v>
      </c>
      <c r="D251" s="1"/>
      <c r="E251" s="1">
        <v>6099</v>
      </c>
    </row>
    <row r="252" spans="1:5" x14ac:dyDescent="0.2">
      <c r="A252" s="26" t="s">
        <v>171</v>
      </c>
      <c r="B252" s="1"/>
      <c r="C252" s="1"/>
      <c r="D252" s="1">
        <v>6037</v>
      </c>
      <c r="E252" s="1">
        <v>6037</v>
      </c>
    </row>
    <row r="253" spans="1:5" x14ac:dyDescent="0.2">
      <c r="A253" s="26" t="s">
        <v>859</v>
      </c>
      <c r="B253" s="1"/>
      <c r="C253" s="1">
        <v>5936</v>
      </c>
      <c r="D253" s="1"/>
      <c r="E253" s="1">
        <v>5936</v>
      </c>
    </row>
    <row r="254" spans="1:5" x14ac:dyDescent="0.2">
      <c r="A254" s="26" t="s">
        <v>860</v>
      </c>
      <c r="B254" s="1"/>
      <c r="C254" s="1">
        <v>5922</v>
      </c>
      <c r="D254" s="1"/>
      <c r="E254" s="1">
        <v>5922</v>
      </c>
    </row>
    <row r="255" spans="1:5" x14ac:dyDescent="0.2">
      <c r="A255" s="26" t="s">
        <v>861</v>
      </c>
      <c r="B255" s="1"/>
      <c r="C255" s="1">
        <v>5816</v>
      </c>
      <c r="D255" s="1"/>
      <c r="E255" s="1">
        <v>5816</v>
      </c>
    </row>
    <row r="256" spans="1:5" x14ac:dyDescent="0.2">
      <c r="A256" s="26" t="s">
        <v>912</v>
      </c>
      <c r="B256" s="1">
        <v>5804</v>
      </c>
      <c r="C256" s="1"/>
      <c r="D256" s="1"/>
      <c r="E256" s="1">
        <v>5804</v>
      </c>
    </row>
    <row r="257" spans="1:5" x14ac:dyDescent="0.2">
      <c r="A257" s="26" t="s">
        <v>862</v>
      </c>
      <c r="B257" s="1"/>
      <c r="C257" s="1">
        <v>5793</v>
      </c>
      <c r="D257" s="1"/>
      <c r="E257" s="1">
        <v>5793</v>
      </c>
    </row>
    <row r="258" spans="1:5" x14ac:dyDescent="0.2">
      <c r="A258" s="26" t="s">
        <v>863</v>
      </c>
      <c r="B258" s="1"/>
      <c r="C258" s="1">
        <v>5780</v>
      </c>
      <c r="D258" s="1"/>
      <c r="E258" s="1">
        <v>5780</v>
      </c>
    </row>
    <row r="259" spans="1:5" x14ac:dyDescent="0.2">
      <c r="A259" s="26" t="s">
        <v>913</v>
      </c>
      <c r="B259" s="1">
        <v>5466</v>
      </c>
      <c r="C259" s="1"/>
      <c r="D259" s="1"/>
      <c r="E259" s="1">
        <v>5466</v>
      </c>
    </row>
    <row r="260" spans="1:5" x14ac:dyDescent="0.2">
      <c r="A260" s="26" t="s">
        <v>914</v>
      </c>
      <c r="B260" s="1">
        <v>5466</v>
      </c>
      <c r="C260" s="1"/>
      <c r="D260" s="1"/>
      <c r="E260" s="1">
        <v>5466</v>
      </c>
    </row>
    <row r="261" spans="1:5" x14ac:dyDescent="0.2">
      <c r="A261" s="26" t="s">
        <v>915</v>
      </c>
      <c r="B261" s="1">
        <v>5282</v>
      </c>
      <c r="C261" s="1"/>
      <c r="D261" s="1"/>
      <c r="E261" s="1">
        <v>5282</v>
      </c>
    </row>
    <row r="262" spans="1:5" x14ac:dyDescent="0.2">
      <c r="A262" s="26" t="s">
        <v>864</v>
      </c>
      <c r="B262" s="1"/>
      <c r="C262" s="1">
        <v>5242</v>
      </c>
      <c r="D262" s="1"/>
      <c r="E262" s="1">
        <v>5242</v>
      </c>
    </row>
    <row r="263" spans="1:5" x14ac:dyDescent="0.2">
      <c r="A263" s="26" t="s">
        <v>180</v>
      </c>
      <c r="B263" s="1"/>
      <c r="C263" s="1"/>
      <c r="D263" s="1">
        <v>5213</v>
      </c>
      <c r="E263" s="1">
        <v>5213</v>
      </c>
    </row>
    <row r="264" spans="1:5" x14ac:dyDescent="0.2">
      <c r="A264" s="26" t="s">
        <v>916</v>
      </c>
      <c r="B264" s="1">
        <v>5079</v>
      </c>
      <c r="C264" s="1"/>
      <c r="D264" s="1"/>
      <c r="E264" s="1">
        <v>5079</v>
      </c>
    </row>
    <row r="265" spans="1:5" x14ac:dyDescent="0.2">
      <c r="A265" s="26" t="s">
        <v>184</v>
      </c>
      <c r="B265" s="1"/>
      <c r="C265" s="1"/>
      <c r="D265" s="1">
        <v>4992</v>
      </c>
      <c r="E265" s="1">
        <v>4992</v>
      </c>
    </row>
    <row r="266" spans="1:5" x14ac:dyDescent="0.2">
      <c r="A266" s="26" t="s">
        <v>865</v>
      </c>
      <c r="B266" s="1"/>
      <c r="C266" s="1">
        <v>4981</v>
      </c>
      <c r="D266" s="1"/>
      <c r="E266" s="1">
        <v>4981</v>
      </c>
    </row>
    <row r="267" spans="1:5" x14ac:dyDescent="0.2">
      <c r="A267" s="26" t="s">
        <v>866</v>
      </c>
      <c r="B267" s="1"/>
      <c r="C267" s="1">
        <v>4928</v>
      </c>
      <c r="D267" s="1"/>
      <c r="E267" s="1">
        <v>4928</v>
      </c>
    </row>
    <row r="268" spans="1:5" x14ac:dyDescent="0.2">
      <c r="A268" s="26" t="s">
        <v>868</v>
      </c>
      <c r="B268" s="1"/>
      <c r="C268" s="1">
        <v>4915</v>
      </c>
      <c r="D268" s="1"/>
      <c r="E268" s="1">
        <v>4915</v>
      </c>
    </row>
    <row r="269" spans="1:5" x14ac:dyDescent="0.2">
      <c r="A269" s="26" t="s">
        <v>917</v>
      </c>
      <c r="B269" s="1">
        <v>4639</v>
      </c>
      <c r="C269" s="1"/>
      <c r="D269" s="1"/>
      <c r="E269" s="1">
        <v>4639</v>
      </c>
    </row>
    <row r="270" spans="1:5" x14ac:dyDescent="0.2">
      <c r="A270" s="26" t="s">
        <v>918</v>
      </c>
      <c r="B270" s="1">
        <v>4445</v>
      </c>
      <c r="C270" s="1"/>
      <c r="D270" s="1"/>
      <c r="E270" s="1">
        <v>4445</v>
      </c>
    </row>
    <row r="271" spans="1:5" x14ac:dyDescent="0.2">
      <c r="A271" s="26" t="s">
        <v>919</v>
      </c>
      <c r="B271" s="1">
        <v>4338</v>
      </c>
      <c r="C271" s="1"/>
      <c r="D271" s="1"/>
      <c r="E271" s="1">
        <v>4338</v>
      </c>
    </row>
    <row r="272" spans="1:5" x14ac:dyDescent="0.2">
      <c r="A272" s="26" t="s">
        <v>927</v>
      </c>
      <c r="B272" s="1"/>
      <c r="C272" s="1">
        <v>4028</v>
      </c>
      <c r="D272" s="1"/>
      <c r="E272" s="1">
        <v>4028</v>
      </c>
    </row>
    <row r="273" spans="1:5" x14ac:dyDescent="0.2">
      <c r="A273" s="26" t="s">
        <v>869</v>
      </c>
      <c r="B273" s="1"/>
      <c r="C273" s="1">
        <v>3788</v>
      </c>
      <c r="D273" s="1"/>
      <c r="E273" s="1">
        <v>3788</v>
      </c>
    </row>
    <row r="274" spans="1:5" x14ac:dyDescent="0.2">
      <c r="A274" s="26" t="s">
        <v>870</v>
      </c>
      <c r="B274" s="1"/>
      <c r="C274" s="1">
        <v>3782</v>
      </c>
      <c r="D274" s="1"/>
      <c r="E274" s="1">
        <v>3782</v>
      </c>
    </row>
    <row r="275" spans="1:5" x14ac:dyDescent="0.2">
      <c r="A275" s="26" t="s">
        <v>925</v>
      </c>
      <c r="B275" s="1"/>
      <c r="C275" s="1">
        <v>3157</v>
      </c>
      <c r="D275" s="1"/>
      <c r="E275" s="1">
        <v>3157</v>
      </c>
    </row>
    <row r="276" spans="1:5" x14ac:dyDescent="0.2">
      <c r="A276" s="26" t="s">
        <v>920</v>
      </c>
      <c r="B276" s="1">
        <v>3115</v>
      </c>
      <c r="C276" s="1"/>
      <c r="D276" s="1"/>
      <c r="E276" s="1">
        <v>3115</v>
      </c>
    </row>
    <row r="277" spans="1:5" x14ac:dyDescent="0.2">
      <c r="A277" s="26" t="s">
        <v>872</v>
      </c>
      <c r="B277" s="1"/>
      <c r="C277" s="1">
        <v>3012</v>
      </c>
      <c r="D277" s="1"/>
      <c r="E277" s="1">
        <v>3012</v>
      </c>
    </row>
    <row r="278" spans="1:5" x14ac:dyDescent="0.2">
      <c r="A278" s="26" t="s">
        <v>54</v>
      </c>
      <c r="B278" s="1">
        <v>353921</v>
      </c>
      <c r="C278" s="1">
        <v>379519</v>
      </c>
      <c r="D278" s="1">
        <v>513347</v>
      </c>
      <c r="E278" s="1">
        <v>1246787</v>
      </c>
    </row>
    <row r="279" spans="1:5" x14ac:dyDescent="0.2">
      <c r="D279"/>
      <c r="E279"/>
    </row>
    <row r="300" spans="1:2" x14ac:dyDescent="0.2">
      <c r="A300" s="25" t="s">
        <v>7</v>
      </c>
      <c r="B300" t="s">
        <v>7</v>
      </c>
    </row>
    <row r="301" spans="1:2" x14ac:dyDescent="0.2">
      <c r="A301" s="25" t="s">
        <v>66</v>
      </c>
      <c r="B301" s="26">
        <v>2024</v>
      </c>
    </row>
    <row r="302" spans="1:2" x14ac:dyDescent="0.2">
      <c r="A302" s="19"/>
    </row>
    <row r="303" spans="1:2" x14ac:dyDescent="0.2">
      <c r="A303" s="25" t="s">
        <v>53</v>
      </c>
      <c r="B303" t="s">
        <v>69</v>
      </c>
    </row>
    <row r="304" spans="1:2" x14ac:dyDescent="0.2">
      <c r="A304" s="26" t="s">
        <v>113</v>
      </c>
      <c r="B304">
        <v>1</v>
      </c>
    </row>
    <row r="305" spans="1:2" x14ac:dyDescent="0.2">
      <c r="A305" s="26" t="s">
        <v>141</v>
      </c>
      <c r="B305">
        <v>1</v>
      </c>
    </row>
    <row r="306" spans="1:2" x14ac:dyDescent="0.2">
      <c r="A306" s="26" t="s">
        <v>128</v>
      </c>
      <c r="B306">
        <v>1</v>
      </c>
    </row>
    <row r="307" spans="1:2" x14ac:dyDescent="0.2">
      <c r="A307" s="26" t="s">
        <v>114</v>
      </c>
      <c r="B307">
        <v>1</v>
      </c>
    </row>
    <row r="308" spans="1:2" x14ac:dyDescent="0.2">
      <c r="A308" s="26" t="s">
        <v>122</v>
      </c>
      <c r="B308">
        <v>1</v>
      </c>
    </row>
    <row r="309" spans="1:2" x14ac:dyDescent="0.2">
      <c r="A309" s="26" t="s">
        <v>110</v>
      </c>
      <c r="B309">
        <v>1</v>
      </c>
    </row>
    <row r="310" spans="1:2" x14ac:dyDescent="0.2">
      <c r="A310" s="26" t="s">
        <v>118</v>
      </c>
      <c r="B310">
        <v>1</v>
      </c>
    </row>
    <row r="311" spans="1:2" x14ac:dyDescent="0.2">
      <c r="A311" s="26" t="s">
        <v>107</v>
      </c>
      <c r="B311">
        <v>1</v>
      </c>
    </row>
    <row r="312" spans="1:2" x14ac:dyDescent="0.2">
      <c r="A312" s="26" t="s">
        <v>111</v>
      </c>
      <c r="B312">
        <v>1</v>
      </c>
    </row>
    <row r="313" spans="1:2" x14ac:dyDescent="0.2">
      <c r="A313" s="26" t="s">
        <v>130</v>
      </c>
      <c r="B313">
        <v>1</v>
      </c>
    </row>
    <row r="314" spans="1:2" x14ac:dyDescent="0.2">
      <c r="A314" s="26" t="s">
        <v>152</v>
      </c>
      <c r="B314">
        <v>1</v>
      </c>
    </row>
    <row r="315" spans="1:2" x14ac:dyDescent="0.2">
      <c r="A315" s="26" t="s">
        <v>123</v>
      </c>
      <c r="B315">
        <v>1</v>
      </c>
    </row>
    <row r="316" spans="1:2" x14ac:dyDescent="0.2">
      <c r="A316" s="26" t="s">
        <v>127</v>
      </c>
      <c r="B316">
        <v>1</v>
      </c>
    </row>
    <row r="317" spans="1:2" x14ac:dyDescent="0.2">
      <c r="A317" s="26" t="s">
        <v>154</v>
      </c>
      <c r="B317">
        <v>1</v>
      </c>
    </row>
    <row r="318" spans="1:2" x14ac:dyDescent="0.2">
      <c r="A318" s="26" t="s">
        <v>121</v>
      </c>
      <c r="B318">
        <v>1</v>
      </c>
    </row>
    <row r="319" spans="1:2" x14ac:dyDescent="0.2">
      <c r="A319" s="26" t="s">
        <v>142</v>
      </c>
      <c r="B319">
        <v>1</v>
      </c>
    </row>
    <row r="320" spans="1:2" x14ac:dyDescent="0.2">
      <c r="A320" s="26" t="s">
        <v>120</v>
      </c>
      <c r="B320">
        <v>1</v>
      </c>
    </row>
    <row r="321" spans="1:2" x14ac:dyDescent="0.2">
      <c r="A321" s="26" t="s">
        <v>135</v>
      </c>
      <c r="B321">
        <v>1</v>
      </c>
    </row>
    <row r="322" spans="1:2" x14ac:dyDescent="0.2">
      <c r="A322" s="26" t="s">
        <v>116</v>
      </c>
      <c r="B322">
        <v>1</v>
      </c>
    </row>
    <row r="323" spans="1:2" x14ac:dyDescent="0.2">
      <c r="A323" s="26" t="s">
        <v>144</v>
      </c>
      <c r="B323">
        <v>1</v>
      </c>
    </row>
    <row r="324" spans="1:2" x14ac:dyDescent="0.2">
      <c r="A324" s="26" t="s">
        <v>125</v>
      </c>
      <c r="B324">
        <v>1</v>
      </c>
    </row>
    <row r="325" spans="1:2" x14ac:dyDescent="0.2">
      <c r="A325" s="26" t="s">
        <v>106</v>
      </c>
      <c r="B325">
        <v>1</v>
      </c>
    </row>
    <row r="326" spans="1:2" x14ac:dyDescent="0.2">
      <c r="A326" s="26" t="s">
        <v>131</v>
      </c>
      <c r="B326">
        <v>1</v>
      </c>
    </row>
    <row r="327" spans="1:2" x14ac:dyDescent="0.2">
      <c r="A327" s="26" t="s">
        <v>150</v>
      </c>
      <c r="B327">
        <v>1</v>
      </c>
    </row>
    <row r="328" spans="1:2" x14ac:dyDescent="0.2">
      <c r="A328" s="26" t="s">
        <v>109</v>
      </c>
      <c r="B328">
        <v>1</v>
      </c>
    </row>
    <row r="329" spans="1:2" x14ac:dyDescent="0.2">
      <c r="A329" s="26" t="s">
        <v>124</v>
      </c>
      <c r="B329">
        <v>1</v>
      </c>
    </row>
    <row r="330" spans="1:2" x14ac:dyDescent="0.2">
      <c r="A330" s="26" t="s">
        <v>54</v>
      </c>
      <c r="B330">
        <v>26</v>
      </c>
    </row>
  </sheetData>
  <autoFilter ref="A1:E154" xr:uid="{6CD69F80-F9B4-8A4D-B96A-3ABC3248D490}"/>
  <sortState xmlns:xlrd2="http://schemas.microsoft.com/office/spreadsheetml/2017/richdata2" ref="A2:F130">
    <sortCondition ref="A2:A130"/>
    <sortCondition ref="E2:E130"/>
  </sortState>
  <hyperlinks>
    <hyperlink ref="H1" r:id="rId3" xr:uid="{FBA96DA0-3664-E74A-8F26-2DCC4A3D61DE}"/>
  </hyperlinks>
  <pageMargins left="0.7" right="0.7" top="0.75" bottom="0.75" header="0.3" footer="0.3"/>
  <legacyDrawing r:id="rId4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127CE1-A7F9-BF40-8A4F-46DE8C15E24B}">
  <dimension ref="A1:F48"/>
  <sheetViews>
    <sheetView workbookViewId="0"/>
  </sheetViews>
  <sheetFormatPr baseColWidth="10" defaultRowHeight="16" x14ac:dyDescent="0.2"/>
  <cols>
    <col min="1" max="1" width="23.6640625" bestFit="1" customWidth="1"/>
    <col min="4" max="4" width="17.1640625" bestFit="1" customWidth="1"/>
  </cols>
  <sheetData>
    <row r="1" spans="1:6" x14ac:dyDescent="0.2">
      <c r="A1" s="2" t="s">
        <v>28</v>
      </c>
      <c r="B1" s="2" t="s">
        <v>7</v>
      </c>
      <c r="D1" t="s">
        <v>975</v>
      </c>
      <c r="E1" t="s">
        <v>29</v>
      </c>
      <c r="F1" t="s">
        <v>971</v>
      </c>
    </row>
    <row r="2" spans="1:6" x14ac:dyDescent="0.2">
      <c r="A2" s="5" t="s">
        <v>113</v>
      </c>
      <c r="B2" s="5" t="s">
        <v>7</v>
      </c>
      <c r="C2" s="139"/>
      <c r="D2" s="139" t="s">
        <v>931</v>
      </c>
      <c r="E2" t="s">
        <v>17</v>
      </c>
    </row>
    <row r="3" spans="1:6" x14ac:dyDescent="0.2">
      <c r="A3" s="3" t="s">
        <v>973</v>
      </c>
      <c r="B3" s="3" t="s">
        <v>7</v>
      </c>
      <c r="C3" s="139"/>
      <c r="D3" s="139" t="s">
        <v>932</v>
      </c>
      <c r="E3" t="s">
        <v>13</v>
      </c>
    </row>
    <row r="4" spans="1:6" x14ac:dyDescent="0.2">
      <c r="A4" s="3" t="s">
        <v>128</v>
      </c>
      <c r="B4" s="3" t="s">
        <v>7</v>
      </c>
      <c r="C4" s="139"/>
      <c r="D4" s="139" t="s">
        <v>933</v>
      </c>
      <c r="E4" t="s">
        <v>89</v>
      </c>
    </row>
    <row r="5" spans="1:6" x14ac:dyDescent="0.2">
      <c r="A5" s="5" t="s">
        <v>114</v>
      </c>
      <c r="B5" s="5" t="s">
        <v>7</v>
      </c>
      <c r="C5" s="139"/>
      <c r="D5" t="s">
        <v>934</v>
      </c>
      <c r="E5" t="s">
        <v>20</v>
      </c>
    </row>
    <row r="6" spans="1:6" x14ac:dyDescent="0.2">
      <c r="A6" s="5" t="s">
        <v>122</v>
      </c>
      <c r="B6" s="5" t="s">
        <v>7</v>
      </c>
      <c r="C6" s="139"/>
      <c r="D6" t="s">
        <v>935</v>
      </c>
      <c r="E6" t="s">
        <v>17</v>
      </c>
    </row>
    <row r="7" spans="1:6" x14ac:dyDescent="0.2">
      <c r="A7" s="5" t="s">
        <v>110</v>
      </c>
      <c r="B7" s="5" t="s">
        <v>7</v>
      </c>
      <c r="C7" s="139"/>
      <c r="D7" s="139" t="s">
        <v>936</v>
      </c>
      <c r="E7" t="s">
        <v>9</v>
      </c>
    </row>
    <row r="8" spans="1:6" x14ac:dyDescent="0.2">
      <c r="A8" s="5" t="s">
        <v>118</v>
      </c>
      <c r="B8" s="5" t="s">
        <v>7</v>
      </c>
      <c r="C8" s="139"/>
      <c r="D8" t="s">
        <v>169</v>
      </c>
      <c r="E8" t="s">
        <v>17</v>
      </c>
    </row>
    <row r="9" spans="1:6" x14ac:dyDescent="0.2">
      <c r="A9" s="5" t="s">
        <v>972</v>
      </c>
      <c r="B9" s="5" t="s">
        <v>7</v>
      </c>
      <c r="C9" s="139"/>
      <c r="D9" t="s">
        <v>937</v>
      </c>
      <c r="E9" t="s">
        <v>8</v>
      </c>
    </row>
    <row r="10" spans="1:6" x14ac:dyDescent="0.2">
      <c r="A10" s="5" t="s">
        <v>111</v>
      </c>
      <c r="B10" s="5" t="s">
        <v>7</v>
      </c>
      <c r="C10" s="139"/>
      <c r="D10" t="s">
        <v>938</v>
      </c>
      <c r="E10" t="s">
        <v>16</v>
      </c>
    </row>
    <row r="11" spans="1:6" x14ac:dyDescent="0.2">
      <c r="A11" s="3" t="s">
        <v>152</v>
      </c>
      <c r="B11" s="3" t="s">
        <v>7</v>
      </c>
      <c r="C11" s="139"/>
      <c r="D11" t="s">
        <v>179</v>
      </c>
      <c r="E11" t="s">
        <v>9</v>
      </c>
    </row>
    <row r="12" spans="1:6" x14ac:dyDescent="0.2">
      <c r="A12" s="5" t="s">
        <v>123</v>
      </c>
      <c r="B12" s="5" t="s">
        <v>7</v>
      </c>
      <c r="C12" s="139"/>
      <c r="D12" t="s">
        <v>145</v>
      </c>
      <c r="E12" t="s">
        <v>9</v>
      </c>
    </row>
    <row r="13" spans="1:6" x14ac:dyDescent="0.2">
      <c r="A13" s="3" t="s">
        <v>127</v>
      </c>
      <c r="B13" s="3" t="s">
        <v>7</v>
      </c>
      <c r="C13" s="139"/>
      <c r="D13" t="s">
        <v>939</v>
      </c>
      <c r="E13" t="s">
        <v>17</v>
      </c>
    </row>
    <row r="14" spans="1:6" x14ac:dyDescent="0.2">
      <c r="A14" s="5" t="s">
        <v>121</v>
      </c>
      <c r="B14" s="5" t="s">
        <v>7</v>
      </c>
      <c r="C14" s="139"/>
      <c r="D14" s="139" t="s">
        <v>940</v>
      </c>
      <c r="E14" t="s">
        <v>17</v>
      </c>
    </row>
    <row r="15" spans="1:6" x14ac:dyDescent="0.2">
      <c r="A15" s="3" t="s">
        <v>142</v>
      </c>
      <c r="B15" s="3" t="s">
        <v>7</v>
      </c>
      <c r="C15" s="139"/>
      <c r="D15" t="s">
        <v>941</v>
      </c>
      <c r="E15" t="s">
        <v>10</v>
      </c>
    </row>
    <row r="16" spans="1:6" x14ac:dyDescent="0.2">
      <c r="A16" s="5" t="s">
        <v>120</v>
      </c>
      <c r="B16" s="5" t="s">
        <v>7</v>
      </c>
      <c r="C16" s="139"/>
      <c r="D16" s="139" t="s">
        <v>942</v>
      </c>
      <c r="E16" t="s">
        <v>89</v>
      </c>
    </row>
    <row r="17" spans="1:5" x14ac:dyDescent="0.2">
      <c r="A17" s="3" t="s">
        <v>135</v>
      </c>
      <c r="B17" s="3" t="s">
        <v>7</v>
      </c>
      <c r="C17" s="139"/>
      <c r="D17" t="s">
        <v>138</v>
      </c>
      <c r="E17" t="s">
        <v>9</v>
      </c>
    </row>
    <row r="18" spans="1:5" x14ac:dyDescent="0.2">
      <c r="A18" s="5" t="s">
        <v>116</v>
      </c>
      <c r="B18" s="5" t="s">
        <v>7</v>
      </c>
      <c r="C18" s="139"/>
      <c r="D18" s="139" t="s">
        <v>943</v>
      </c>
      <c r="E18" t="s">
        <v>9</v>
      </c>
    </row>
    <row r="19" spans="1:5" x14ac:dyDescent="0.2">
      <c r="A19" s="3" t="s">
        <v>144</v>
      </c>
      <c r="B19" s="3" t="s">
        <v>7</v>
      </c>
      <c r="C19" s="139"/>
      <c r="D19" t="s">
        <v>944</v>
      </c>
      <c r="E19" t="s">
        <v>17</v>
      </c>
    </row>
    <row r="20" spans="1:5" x14ac:dyDescent="0.2">
      <c r="A20" s="5" t="s">
        <v>125</v>
      </c>
      <c r="B20" s="5" t="s">
        <v>7</v>
      </c>
      <c r="C20" s="139"/>
      <c r="D20" s="139" t="s">
        <v>945</v>
      </c>
      <c r="E20" t="s">
        <v>13</v>
      </c>
    </row>
    <row r="21" spans="1:5" x14ac:dyDescent="0.2">
      <c r="A21" s="5" t="s">
        <v>106</v>
      </c>
      <c r="B21" s="5" t="s">
        <v>7</v>
      </c>
      <c r="C21" s="139"/>
      <c r="D21" s="139" t="s">
        <v>946</v>
      </c>
      <c r="E21" t="s">
        <v>17</v>
      </c>
    </row>
    <row r="22" spans="1:5" x14ac:dyDescent="0.2">
      <c r="A22" s="3" t="s">
        <v>131</v>
      </c>
      <c r="B22" s="3" t="s">
        <v>7</v>
      </c>
      <c r="C22" s="139"/>
      <c r="D22" s="141" t="s">
        <v>947</v>
      </c>
      <c r="E22" t="s">
        <v>26</v>
      </c>
    </row>
    <row r="23" spans="1:5" x14ac:dyDescent="0.2">
      <c r="A23" s="3" t="s">
        <v>150</v>
      </c>
      <c r="B23" s="3" t="s">
        <v>7</v>
      </c>
      <c r="C23" s="140" t="s">
        <v>974</v>
      </c>
      <c r="D23" t="s">
        <v>948</v>
      </c>
      <c r="E23" t="s">
        <v>10</v>
      </c>
    </row>
    <row r="24" spans="1:5" x14ac:dyDescent="0.2">
      <c r="A24" s="5" t="s">
        <v>109</v>
      </c>
      <c r="B24" s="5" t="s">
        <v>7</v>
      </c>
      <c r="C24" s="139"/>
      <c r="D24" s="139" t="s">
        <v>949</v>
      </c>
      <c r="E24" t="s">
        <v>8</v>
      </c>
    </row>
    <row r="25" spans="1:5" x14ac:dyDescent="0.2">
      <c r="A25" s="5" t="s">
        <v>124</v>
      </c>
      <c r="B25" s="5" t="s">
        <v>7</v>
      </c>
      <c r="C25" s="139"/>
      <c r="D25" s="139" t="s">
        <v>950</v>
      </c>
      <c r="E25" t="s">
        <v>16</v>
      </c>
    </row>
    <row r="26" spans="1:5" x14ac:dyDescent="0.2">
      <c r="A26" s="3" t="s">
        <v>133</v>
      </c>
      <c r="B26" s="3" t="s">
        <v>11</v>
      </c>
      <c r="D26" t="s">
        <v>951</v>
      </c>
      <c r="E26" t="s">
        <v>17</v>
      </c>
    </row>
    <row r="27" spans="1:5" x14ac:dyDescent="0.2">
      <c r="A27" s="5" t="s">
        <v>117</v>
      </c>
      <c r="B27" s="5" t="s">
        <v>11</v>
      </c>
      <c r="D27" s="139" t="s">
        <v>952</v>
      </c>
      <c r="E27" t="s">
        <v>8</v>
      </c>
    </row>
    <row r="28" spans="1:5" x14ac:dyDescent="0.2">
      <c r="A28" s="3" t="s">
        <v>156</v>
      </c>
      <c r="B28" s="3" t="s">
        <v>11</v>
      </c>
      <c r="D28" t="s">
        <v>953</v>
      </c>
      <c r="E28" t="s">
        <v>10</v>
      </c>
    </row>
    <row r="29" spans="1:5" x14ac:dyDescent="0.2">
      <c r="A29" s="5" t="s">
        <v>108</v>
      </c>
      <c r="B29" s="5" t="s">
        <v>11</v>
      </c>
      <c r="D29" s="139" t="s">
        <v>954</v>
      </c>
      <c r="E29" t="s">
        <v>17</v>
      </c>
    </row>
    <row r="30" spans="1:5" x14ac:dyDescent="0.2">
      <c r="A30" s="3" t="s">
        <v>148</v>
      </c>
      <c r="B30" s="3" t="s">
        <v>11</v>
      </c>
      <c r="D30" t="s">
        <v>955</v>
      </c>
      <c r="E30" t="s">
        <v>10</v>
      </c>
    </row>
    <row r="31" spans="1:5" x14ac:dyDescent="0.2">
      <c r="A31" s="3" t="s">
        <v>139</v>
      </c>
      <c r="B31" s="3" t="s">
        <v>11</v>
      </c>
      <c r="D31" s="139" t="s">
        <v>956</v>
      </c>
      <c r="E31" t="s">
        <v>20</v>
      </c>
    </row>
    <row r="32" spans="1:5" x14ac:dyDescent="0.2">
      <c r="A32" s="3" t="s">
        <v>136</v>
      </c>
      <c r="B32" s="3" t="s">
        <v>11</v>
      </c>
      <c r="D32" t="s">
        <v>957</v>
      </c>
      <c r="E32" t="s">
        <v>17</v>
      </c>
    </row>
    <row r="33" spans="1:5" x14ac:dyDescent="0.2">
      <c r="A33" s="5" t="s">
        <v>115</v>
      </c>
      <c r="B33" s="5" t="s">
        <v>11</v>
      </c>
      <c r="D33" t="s">
        <v>147</v>
      </c>
      <c r="E33" t="s">
        <v>89</v>
      </c>
    </row>
    <row r="34" spans="1:5" x14ac:dyDescent="0.2">
      <c r="A34" s="3" t="s">
        <v>130</v>
      </c>
      <c r="B34" s="142" t="s">
        <v>7</v>
      </c>
      <c r="C34" s="141"/>
      <c r="D34" s="139" t="s">
        <v>958</v>
      </c>
      <c r="E34" t="s">
        <v>18</v>
      </c>
    </row>
    <row r="35" spans="1:5" x14ac:dyDescent="0.2">
      <c r="A35" s="3" t="s">
        <v>180</v>
      </c>
      <c r="B35" s="3" t="s">
        <v>11</v>
      </c>
      <c r="D35" s="139" t="s">
        <v>959</v>
      </c>
      <c r="E35" t="s">
        <v>19</v>
      </c>
    </row>
    <row r="36" spans="1:5" x14ac:dyDescent="0.2">
      <c r="A36" s="5" t="s">
        <v>126</v>
      </c>
      <c r="B36" s="5" t="s">
        <v>11</v>
      </c>
      <c r="D36" s="139" t="s">
        <v>960</v>
      </c>
      <c r="E36" t="s">
        <v>17</v>
      </c>
    </row>
    <row r="37" spans="1:5" x14ac:dyDescent="0.2">
      <c r="A37" s="3" t="s">
        <v>154</v>
      </c>
      <c r="B37" s="3" t="s">
        <v>11</v>
      </c>
      <c r="D37" s="139" t="s">
        <v>961</v>
      </c>
      <c r="E37" t="s">
        <v>89</v>
      </c>
    </row>
    <row r="38" spans="1:5" x14ac:dyDescent="0.2">
      <c r="A38" s="3" t="s">
        <v>171</v>
      </c>
      <c r="B38" s="3" t="s">
        <v>11</v>
      </c>
      <c r="D38" s="139" t="s">
        <v>962</v>
      </c>
      <c r="E38" t="s">
        <v>17</v>
      </c>
    </row>
    <row r="39" spans="1:5" x14ac:dyDescent="0.2">
      <c r="A39" s="5" t="s">
        <v>112</v>
      </c>
      <c r="B39" s="5" t="s">
        <v>11</v>
      </c>
      <c r="D39" s="139" t="s">
        <v>963</v>
      </c>
      <c r="E39" t="s">
        <v>8</v>
      </c>
    </row>
    <row r="40" spans="1:5" x14ac:dyDescent="0.2">
      <c r="A40" s="3" t="s">
        <v>158</v>
      </c>
      <c r="B40" s="3" t="s">
        <v>11</v>
      </c>
      <c r="D40" s="139" t="s">
        <v>964</v>
      </c>
      <c r="E40" t="s">
        <v>27</v>
      </c>
    </row>
    <row r="41" spans="1:5" x14ac:dyDescent="0.2">
      <c r="A41" s="3" t="s">
        <v>184</v>
      </c>
      <c r="B41" s="3" t="s">
        <v>11</v>
      </c>
      <c r="D41" t="s">
        <v>129</v>
      </c>
      <c r="E41" t="s">
        <v>17</v>
      </c>
    </row>
    <row r="42" spans="1:5" x14ac:dyDescent="0.2">
      <c r="A42" s="3" t="s">
        <v>151</v>
      </c>
      <c r="B42" s="3" t="s">
        <v>11</v>
      </c>
      <c r="D42" t="s">
        <v>965</v>
      </c>
      <c r="E42" t="s">
        <v>17</v>
      </c>
    </row>
    <row r="43" spans="1:5" x14ac:dyDescent="0.2">
      <c r="A43" s="3" t="s">
        <v>161</v>
      </c>
      <c r="B43" s="3" t="s">
        <v>11</v>
      </c>
      <c r="D43" s="139" t="s">
        <v>966</v>
      </c>
      <c r="E43" t="s">
        <v>969</v>
      </c>
    </row>
    <row r="44" spans="1:5" x14ac:dyDescent="0.2">
      <c r="A44" s="3" t="s">
        <v>165</v>
      </c>
      <c r="B44" s="3" t="s">
        <v>11</v>
      </c>
      <c r="D44" t="s">
        <v>212</v>
      </c>
      <c r="E44" t="s">
        <v>9</v>
      </c>
    </row>
    <row r="45" spans="1:5" x14ac:dyDescent="0.2">
      <c r="D45" t="s">
        <v>967</v>
      </c>
      <c r="E45" t="s">
        <v>18</v>
      </c>
    </row>
    <row r="46" spans="1:5" x14ac:dyDescent="0.2">
      <c r="D46" t="s">
        <v>163</v>
      </c>
      <c r="E46" t="s">
        <v>9</v>
      </c>
    </row>
    <row r="47" spans="1:5" x14ac:dyDescent="0.2">
      <c r="D47" t="s">
        <v>206</v>
      </c>
      <c r="E47" t="s">
        <v>24</v>
      </c>
    </row>
    <row r="48" spans="1:5" x14ac:dyDescent="0.2">
      <c r="D48" s="139" t="s">
        <v>968</v>
      </c>
      <c r="E48" t="s">
        <v>970</v>
      </c>
    </row>
  </sheetData>
  <sortState xmlns:xlrd2="http://schemas.microsoft.com/office/spreadsheetml/2017/richdata2" ref="A2:B44">
    <sortCondition descending="1" ref="B2:B44"/>
    <sortCondition ref="A2:A44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Charts</vt:lpstr>
      </vt:variant>
      <vt:variant>
        <vt:i4>3</vt:i4>
      </vt:variant>
    </vt:vector>
  </HeadingPairs>
  <TitlesOfParts>
    <vt:vector size="9" baseType="lpstr">
      <vt:lpstr>Resumo</vt:lpstr>
      <vt:lpstr>Fontes</vt:lpstr>
      <vt:lpstr>Votos Nominais</vt:lpstr>
      <vt:lpstr>Partidos</vt:lpstr>
      <vt:lpstr>Eleitos 2016 a 2024</vt:lpstr>
      <vt:lpstr>Camara out24</vt:lpstr>
      <vt:lpstr>Chart1</vt:lpstr>
      <vt:lpstr>Chart2</vt:lpstr>
      <vt:lpstr>Chart3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Teixeira</dc:creator>
  <cp:lastModifiedBy>Carlos Teixeira</cp:lastModifiedBy>
  <dcterms:created xsi:type="dcterms:W3CDTF">2024-10-07T21:19:04Z</dcterms:created>
  <dcterms:modified xsi:type="dcterms:W3CDTF">2024-10-28T22:30:13Z</dcterms:modified>
</cp:coreProperties>
</file>